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hdk_sv\Scan\homepage\homepage\downloads\"/>
    </mc:Choice>
  </mc:AlternateContent>
  <xr:revisionPtr revIDLastSave="0" documentId="13_ncr:1_{87FA79F7-D127-46E8-8E1F-8AB1FC6A6578}" xr6:coauthVersionLast="45" xr6:coauthVersionMax="45" xr10:uidLastSave="{00000000-0000-0000-0000-000000000000}"/>
  <bookViews>
    <workbookView xWindow="-120" yWindow="-120" windowWidth="29040" windowHeight="15840" tabRatio="644" activeTab="1" xr2:uid="{00000000-000D-0000-FFFF-FFFF00000000}"/>
  </bookViews>
  <sheets>
    <sheet name="　基本事項　" sheetId="10" r:id="rId1"/>
    <sheet name="  記　入　例  " sheetId="8" r:id="rId2"/>
    <sheet name="　請　求　書　" sheetId="2" r:id="rId3"/>
    <sheet name="請求明細書" sheetId="7" r:id="rId4"/>
    <sheet name="出来高調書（　　　部）" sheetId="1" r:id="rId5"/>
    <sheet name="仕向相殺明細書" sheetId="9" r:id="rId6"/>
  </sheets>
  <definedNames>
    <definedName name="_xlnm.Print_Area" localSheetId="1">'  記　入　例  '!$A$1:$O$130</definedName>
    <definedName name="_xlnm.Print_Area" localSheetId="2">'　請　求　書　'!$A$1:$S$116</definedName>
    <definedName name="_xlnm.Print_Area" localSheetId="5">仕向相殺明細書!$A$1:$S$28</definedName>
    <definedName name="_xlnm.Print_Area" localSheetId="4">'出来高調書（　　　部）'!$A$1:$R$48</definedName>
    <definedName name="_xlnm.Print_Area" localSheetId="3">請求明細書!$A$1:$Q$28</definedName>
    <definedName name="_xlnm.Print_Titles" localSheetId="4">'出来高調書（　　　部）'!$11:$12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2" l="1"/>
  <c r="O16" i="2" l="1"/>
  <c r="O18" i="2" l="1"/>
  <c r="N112" i="7" l="1"/>
  <c r="K112" i="7"/>
  <c r="N84" i="7"/>
  <c r="K84" i="7"/>
  <c r="N56" i="7"/>
  <c r="K56" i="7"/>
  <c r="N28" i="7"/>
  <c r="K28" i="7"/>
  <c r="Q95" i="2" l="1"/>
  <c r="Q66" i="2"/>
  <c r="Q37" i="2"/>
  <c r="P39" i="2"/>
  <c r="H111" i="7"/>
  <c r="H110" i="7"/>
  <c r="P109" i="7"/>
  <c r="H109" i="7"/>
  <c r="P108" i="7"/>
  <c r="H108" i="7"/>
  <c r="P107" i="7"/>
  <c r="H107" i="7"/>
  <c r="P106" i="7"/>
  <c r="H106" i="7"/>
  <c r="P105" i="7"/>
  <c r="H105" i="7"/>
  <c r="P104" i="7"/>
  <c r="H104" i="7"/>
  <c r="P103" i="7"/>
  <c r="H103" i="7"/>
  <c r="P102" i="7"/>
  <c r="H102" i="7"/>
  <c r="P101" i="7"/>
  <c r="H101" i="7"/>
  <c r="P100" i="7"/>
  <c r="H100" i="7"/>
  <c r="P99" i="7"/>
  <c r="H99" i="7"/>
  <c r="P98" i="7"/>
  <c r="H98" i="7"/>
  <c r="P97" i="7"/>
  <c r="H97" i="7"/>
  <c r="P96" i="7"/>
  <c r="H96" i="7"/>
  <c r="P95" i="7"/>
  <c r="H95" i="7"/>
  <c r="P94" i="7"/>
  <c r="H94" i="7"/>
  <c r="P93" i="7"/>
  <c r="H93" i="7"/>
  <c r="P92" i="7"/>
  <c r="H92" i="7"/>
  <c r="P91" i="7"/>
  <c r="H91" i="7"/>
  <c r="P90" i="7"/>
  <c r="H90" i="7"/>
  <c r="P89" i="7"/>
  <c r="H89" i="7"/>
  <c r="P88" i="7"/>
  <c r="H88" i="7"/>
  <c r="P87" i="7"/>
  <c r="H87" i="7"/>
  <c r="N85" i="7"/>
  <c r="H83" i="7"/>
  <c r="H82" i="7"/>
  <c r="P81" i="7"/>
  <c r="H81" i="7"/>
  <c r="P80" i="7"/>
  <c r="H80" i="7"/>
  <c r="P79" i="7"/>
  <c r="H79" i="7"/>
  <c r="P78" i="7"/>
  <c r="H78" i="7"/>
  <c r="P77" i="7"/>
  <c r="H77" i="7"/>
  <c r="P76" i="7"/>
  <c r="H76" i="7"/>
  <c r="P75" i="7"/>
  <c r="H75" i="7"/>
  <c r="P74" i="7"/>
  <c r="H74" i="7"/>
  <c r="P73" i="7"/>
  <c r="H73" i="7"/>
  <c r="P72" i="7"/>
  <c r="H72" i="7"/>
  <c r="P71" i="7"/>
  <c r="H71" i="7"/>
  <c r="P70" i="7"/>
  <c r="H70" i="7"/>
  <c r="P69" i="7"/>
  <c r="H69" i="7"/>
  <c r="P68" i="7"/>
  <c r="H68" i="7"/>
  <c r="P67" i="7"/>
  <c r="H67" i="7"/>
  <c r="P66" i="7"/>
  <c r="H66" i="7"/>
  <c r="P65" i="7"/>
  <c r="H65" i="7"/>
  <c r="P64" i="7"/>
  <c r="H64" i="7"/>
  <c r="P63" i="7"/>
  <c r="H63" i="7"/>
  <c r="P62" i="7"/>
  <c r="H62" i="7"/>
  <c r="P61" i="7"/>
  <c r="H61" i="7"/>
  <c r="P60" i="7"/>
  <c r="H60" i="7"/>
  <c r="P59" i="7"/>
  <c r="H59" i="7"/>
  <c r="N57" i="7"/>
  <c r="H55" i="7"/>
  <c r="H54" i="7"/>
  <c r="P53" i="7"/>
  <c r="H53" i="7"/>
  <c r="P52" i="7"/>
  <c r="H52" i="7"/>
  <c r="P51" i="7"/>
  <c r="H51" i="7"/>
  <c r="P50" i="7"/>
  <c r="H50" i="7"/>
  <c r="P49" i="7"/>
  <c r="H49" i="7"/>
  <c r="P48" i="7"/>
  <c r="H48" i="7"/>
  <c r="P47" i="7"/>
  <c r="H47" i="7"/>
  <c r="P46" i="7"/>
  <c r="H46" i="7"/>
  <c r="P45" i="7"/>
  <c r="H45" i="7"/>
  <c r="P44" i="7"/>
  <c r="H44" i="7"/>
  <c r="P43" i="7"/>
  <c r="H43" i="7"/>
  <c r="P42" i="7"/>
  <c r="H42" i="7"/>
  <c r="P41" i="7"/>
  <c r="H41" i="7"/>
  <c r="P40" i="7"/>
  <c r="H40" i="7"/>
  <c r="P39" i="7"/>
  <c r="H39" i="7"/>
  <c r="P38" i="7"/>
  <c r="H38" i="7"/>
  <c r="P37" i="7"/>
  <c r="H37" i="7"/>
  <c r="P36" i="7"/>
  <c r="H36" i="7"/>
  <c r="P35" i="7"/>
  <c r="H35" i="7"/>
  <c r="P34" i="7"/>
  <c r="H34" i="7"/>
  <c r="P33" i="7"/>
  <c r="H33" i="7"/>
  <c r="P32" i="7"/>
  <c r="H32" i="7"/>
  <c r="P31" i="7"/>
  <c r="H31" i="7"/>
  <c r="N29" i="7"/>
  <c r="O54" i="7" l="1"/>
  <c r="O82" i="7"/>
  <c r="O110" i="7"/>
  <c r="H8" i="9"/>
  <c r="H7" i="9"/>
  <c r="H6" i="9"/>
  <c r="H5" i="9"/>
  <c r="H4" i="9"/>
  <c r="H3" i="9"/>
  <c r="P24" i="9" l="1"/>
  <c r="G24" i="1" l="1"/>
  <c r="C5" i="1" s="1"/>
  <c r="O3" i="1"/>
  <c r="K4" i="1"/>
  <c r="C4" i="1"/>
  <c r="B9" i="1" s="1"/>
  <c r="C3" i="1"/>
  <c r="P25" i="7" l="1"/>
  <c r="P24" i="7"/>
  <c r="P23" i="7"/>
  <c r="P22" i="7"/>
  <c r="P21" i="7"/>
  <c r="P20" i="7"/>
  <c r="P19" i="7"/>
  <c r="P18" i="7"/>
  <c r="P17" i="7"/>
  <c r="P16" i="7"/>
  <c r="P15" i="7"/>
  <c r="P14" i="7"/>
  <c r="P13" i="7"/>
  <c r="P12" i="7"/>
  <c r="P11" i="7"/>
  <c r="P10" i="7"/>
  <c r="P9" i="7"/>
  <c r="P8" i="7"/>
  <c r="P7" i="7"/>
  <c r="P6" i="7"/>
  <c r="P5" i="7"/>
  <c r="P4" i="7"/>
  <c r="P3" i="7"/>
  <c r="H27" i="7"/>
  <c r="H26" i="7"/>
  <c r="H25" i="7"/>
  <c r="H24" i="7"/>
  <c r="H23" i="7"/>
  <c r="H22" i="7"/>
  <c r="H21" i="7"/>
  <c r="H20" i="7"/>
  <c r="H19" i="7"/>
  <c r="H18" i="7"/>
  <c r="H17" i="7"/>
  <c r="H16" i="7"/>
  <c r="H15" i="7"/>
  <c r="H14" i="7"/>
  <c r="H13" i="7"/>
  <c r="H12" i="7"/>
  <c r="H11" i="7"/>
  <c r="H10" i="7"/>
  <c r="H9" i="7"/>
  <c r="H8" i="7"/>
  <c r="H7" i="7"/>
  <c r="H6" i="7"/>
  <c r="H5" i="7"/>
  <c r="H4" i="7"/>
  <c r="H3" i="7"/>
  <c r="Q23" i="9"/>
  <c r="Q22" i="9"/>
  <c r="Q21" i="9"/>
  <c r="Q20" i="9"/>
  <c r="Q19" i="9"/>
  <c r="Q18" i="9"/>
  <c r="Q17" i="9"/>
  <c r="Q16" i="9"/>
  <c r="Q15" i="9"/>
  <c r="Q14" i="9"/>
  <c r="Q13" i="9"/>
  <c r="Q12" i="9"/>
  <c r="Q11" i="9"/>
  <c r="Q10" i="9"/>
  <c r="Q9" i="9"/>
  <c r="Q8" i="9"/>
  <c r="Q7" i="9"/>
  <c r="Q6" i="9"/>
  <c r="Q5" i="9"/>
  <c r="Q4" i="9"/>
  <c r="Q3" i="9"/>
  <c r="H27" i="9"/>
  <c r="H26" i="9"/>
  <c r="H25" i="9"/>
  <c r="H24" i="9"/>
  <c r="H23" i="9"/>
  <c r="H22" i="9"/>
  <c r="H21" i="9"/>
  <c r="H20" i="9"/>
  <c r="H19" i="9"/>
  <c r="H18" i="9"/>
  <c r="H17" i="9"/>
  <c r="H16" i="9"/>
  <c r="H15" i="9"/>
  <c r="H14" i="9"/>
  <c r="H13" i="9"/>
  <c r="H12" i="9"/>
  <c r="H11" i="9"/>
  <c r="H10" i="9"/>
  <c r="H9" i="9"/>
  <c r="O1" i="9"/>
  <c r="O28" i="9"/>
  <c r="K28" i="9"/>
  <c r="O30" i="2"/>
  <c r="O59" i="2" s="1"/>
  <c r="M17"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M52" i="2"/>
  <c r="M81" i="2" s="1"/>
  <c r="Q86" i="2" l="1"/>
  <c r="O88" i="2"/>
  <c r="N114" i="2" s="1"/>
  <c r="D33" i="2" l="1"/>
  <c r="F33" i="2"/>
  <c r="I58" i="2" s="1"/>
  <c r="D34" i="2"/>
  <c r="L58" i="2" s="1"/>
  <c r="D35" i="2"/>
  <c r="I35" i="2"/>
  <c r="J58" i="2" s="1"/>
  <c r="I25" i="2"/>
  <c r="I24" i="2"/>
  <c r="I23" i="2"/>
  <c r="I22" i="2"/>
  <c r="I21" i="2"/>
  <c r="I20" i="2"/>
  <c r="I19" i="2"/>
  <c r="I18" i="2"/>
  <c r="I47" i="2" s="1"/>
  <c r="I17" i="2"/>
  <c r="I16" i="2"/>
  <c r="I15" i="2"/>
  <c r="I14" i="2"/>
  <c r="I13" i="2"/>
  <c r="Q54" i="2"/>
  <c r="P25" i="9" l="1"/>
  <c r="P26" i="9" l="1"/>
  <c r="O22" i="2" s="1"/>
  <c r="O51" i="2" s="1"/>
  <c r="O80" i="2" s="1"/>
  <c r="O109" i="2" s="1"/>
  <c r="M22" i="2"/>
  <c r="M51" i="2" s="1"/>
  <c r="M80" i="2" s="1"/>
  <c r="M109" i="2" s="1"/>
  <c r="G83" i="2"/>
  <c r="G112" i="2" s="1"/>
  <c r="F83" i="2"/>
  <c r="F112" i="2" s="1"/>
  <c r="G82" i="2"/>
  <c r="G111" i="2" s="1"/>
  <c r="F82" i="2"/>
  <c r="F111" i="2" s="1"/>
  <c r="G81" i="2"/>
  <c r="G110" i="2" s="1"/>
  <c r="F81" i="2"/>
  <c r="F110" i="2" s="1"/>
  <c r="G80" i="2"/>
  <c r="G109" i="2" s="1"/>
  <c r="F80" i="2"/>
  <c r="F109" i="2" s="1"/>
  <c r="G79" i="2"/>
  <c r="G108" i="2" s="1"/>
  <c r="F79" i="2"/>
  <c r="F108" i="2" s="1"/>
  <c r="G78" i="2"/>
  <c r="G107" i="2" s="1"/>
  <c r="I76" i="2"/>
  <c r="I105" i="2" s="1"/>
  <c r="I64" i="2"/>
  <c r="D64" i="2"/>
  <c r="D93" i="2" s="1"/>
  <c r="N115" i="2" s="1"/>
  <c r="D63" i="2"/>
  <c r="L87" i="2" s="1"/>
  <c r="F62" i="2"/>
  <c r="D62" i="2"/>
  <c r="D91" i="2" s="1"/>
  <c r="M44" i="2"/>
  <c r="M73" i="2" s="1"/>
  <c r="M102" i="2" s="1"/>
  <c r="M45" i="2"/>
  <c r="M74" i="2" s="1"/>
  <c r="M103" i="2" s="1"/>
  <c r="M47" i="2"/>
  <c r="M76" i="2" s="1"/>
  <c r="M105" i="2" s="1"/>
  <c r="H56" i="2"/>
  <c r="H85" i="2" s="1"/>
  <c r="H114" i="2" s="1"/>
  <c r="B41" i="2"/>
  <c r="B70" i="2" s="1"/>
  <c r="B99" i="2" s="1"/>
  <c r="C41" i="2"/>
  <c r="C70" i="2" s="1"/>
  <c r="C99" i="2" s="1"/>
  <c r="E41" i="2"/>
  <c r="E70" i="2" s="1"/>
  <c r="E99" i="2" s="1"/>
  <c r="F70" i="2"/>
  <c r="F99" i="2" s="1"/>
  <c r="G70" i="2"/>
  <c r="G99" i="2" s="1"/>
  <c r="H41" i="2"/>
  <c r="H70" i="2" s="1"/>
  <c r="H99" i="2" s="1"/>
  <c r="J41" i="2"/>
  <c r="J70" i="2" s="1"/>
  <c r="J99" i="2" s="1"/>
  <c r="B42" i="2"/>
  <c r="B71" i="2" s="1"/>
  <c r="B100" i="2" s="1"/>
  <c r="C42" i="2"/>
  <c r="C71" i="2" s="1"/>
  <c r="C100" i="2" s="1"/>
  <c r="E42" i="2"/>
  <c r="E71" i="2" s="1"/>
  <c r="E100" i="2" s="1"/>
  <c r="F71" i="2"/>
  <c r="F100" i="2" s="1"/>
  <c r="G71" i="2"/>
  <c r="G100" i="2" s="1"/>
  <c r="H42" i="2"/>
  <c r="H71" i="2" s="1"/>
  <c r="H100" i="2" s="1"/>
  <c r="J42" i="2"/>
  <c r="J71" i="2" s="1"/>
  <c r="J100" i="2" s="1"/>
  <c r="B43" i="2"/>
  <c r="B72" i="2" s="1"/>
  <c r="B101" i="2" s="1"/>
  <c r="C43" i="2"/>
  <c r="C72" i="2" s="1"/>
  <c r="C101" i="2" s="1"/>
  <c r="E43" i="2"/>
  <c r="E72" i="2" s="1"/>
  <c r="E101" i="2" s="1"/>
  <c r="F72" i="2"/>
  <c r="F101" i="2" s="1"/>
  <c r="G72" i="2"/>
  <c r="G101" i="2" s="1"/>
  <c r="H43" i="2"/>
  <c r="H72" i="2" s="1"/>
  <c r="H101" i="2" s="1"/>
  <c r="J43" i="2"/>
  <c r="J72" i="2" s="1"/>
  <c r="J101" i="2" s="1"/>
  <c r="B44" i="2"/>
  <c r="B73" i="2" s="1"/>
  <c r="B102" i="2" s="1"/>
  <c r="C44" i="2"/>
  <c r="C73" i="2" s="1"/>
  <c r="C102" i="2" s="1"/>
  <c r="E44" i="2"/>
  <c r="E73" i="2" s="1"/>
  <c r="E102" i="2" s="1"/>
  <c r="F73" i="2"/>
  <c r="F102" i="2" s="1"/>
  <c r="G73" i="2"/>
  <c r="G102" i="2" s="1"/>
  <c r="H44" i="2"/>
  <c r="H73" i="2" s="1"/>
  <c r="H102" i="2" s="1"/>
  <c r="I44" i="2"/>
  <c r="I73" i="2" s="1"/>
  <c r="I102" i="2" s="1"/>
  <c r="J44" i="2"/>
  <c r="J73" i="2" s="1"/>
  <c r="J102" i="2" s="1"/>
  <c r="B45" i="2"/>
  <c r="B74" i="2" s="1"/>
  <c r="B103" i="2" s="1"/>
  <c r="C45" i="2"/>
  <c r="C74" i="2" s="1"/>
  <c r="C103" i="2" s="1"/>
  <c r="E45" i="2"/>
  <c r="E74" i="2" s="1"/>
  <c r="E103" i="2" s="1"/>
  <c r="F74" i="2"/>
  <c r="F103" i="2" s="1"/>
  <c r="G74" i="2"/>
  <c r="G103" i="2" s="1"/>
  <c r="H45" i="2"/>
  <c r="H74" i="2" s="1"/>
  <c r="H103" i="2" s="1"/>
  <c r="I45" i="2"/>
  <c r="I74" i="2" s="1"/>
  <c r="I103" i="2" s="1"/>
  <c r="J45" i="2"/>
  <c r="J74" i="2" s="1"/>
  <c r="J103" i="2" s="1"/>
  <c r="B46" i="2"/>
  <c r="B75" i="2" s="1"/>
  <c r="B104" i="2" s="1"/>
  <c r="C46" i="2"/>
  <c r="C75" i="2" s="1"/>
  <c r="C104" i="2" s="1"/>
  <c r="E46" i="2"/>
  <c r="E75" i="2" s="1"/>
  <c r="E104" i="2" s="1"/>
  <c r="F75" i="2"/>
  <c r="F104" i="2" s="1"/>
  <c r="G75" i="2"/>
  <c r="G104" i="2" s="1"/>
  <c r="H46" i="2"/>
  <c r="H75" i="2" s="1"/>
  <c r="H104" i="2" s="1"/>
  <c r="I46" i="2"/>
  <c r="I75" i="2" s="1"/>
  <c r="I104" i="2" s="1"/>
  <c r="J46" i="2"/>
  <c r="J75" i="2" s="1"/>
  <c r="J104" i="2" s="1"/>
  <c r="B47" i="2"/>
  <c r="B76" i="2" s="1"/>
  <c r="B105" i="2" s="1"/>
  <c r="C47" i="2"/>
  <c r="C76" i="2" s="1"/>
  <c r="C105" i="2" s="1"/>
  <c r="E47" i="2"/>
  <c r="E76" i="2" s="1"/>
  <c r="E105" i="2" s="1"/>
  <c r="F76" i="2"/>
  <c r="F105" i="2" s="1"/>
  <c r="G76" i="2"/>
  <c r="G105" i="2" s="1"/>
  <c r="H47" i="2"/>
  <c r="H76" i="2" s="1"/>
  <c r="H105" i="2" s="1"/>
  <c r="J47" i="2"/>
  <c r="J76" i="2" s="1"/>
  <c r="J105" i="2" s="1"/>
  <c r="B48" i="2"/>
  <c r="B77" i="2" s="1"/>
  <c r="B106" i="2" s="1"/>
  <c r="C48" i="2"/>
  <c r="C77" i="2" s="1"/>
  <c r="C106" i="2" s="1"/>
  <c r="E48" i="2"/>
  <c r="E77" i="2" s="1"/>
  <c r="E106" i="2" s="1"/>
  <c r="F77" i="2"/>
  <c r="F106" i="2" s="1"/>
  <c r="G77" i="2"/>
  <c r="G106" i="2" s="1"/>
  <c r="H48" i="2"/>
  <c r="H77" i="2" s="1"/>
  <c r="H106" i="2" s="1"/>
  <c r="I48" i="2"/>
  <c r="I77" i="2" s="1"/>
  <c r="I106" i="2" s="1"/>
  <c r="J48" i="2"/>
  <c r="J77" i="2" s="1"/>
  <c r="J106" i="2" s="1"/>
  <c r="B49" i="2"/>
  <c r="B78" i="2" s="1"/>
  <c r="B107" i="2" s="1"/>
  <c r="C49" i="2"/>
  <c r="C78" i="2" s="1"/>
  <c r="C107" i="2" s="1"/>
  <c r="E49" i="2"/>
  <c r="E78" i="2" s="1"/>
  <c r="E107" i="2" s="1"/>
  <c r="F78" i="2"/>
  <c r="F107" i="2" s="1"/>
  <c r="H49" i="2"/>
  <c r="H78" i="2" s="1"/>
  <c r="H107" i="2" s="1"/>
  <c r="I49" i="2"/>
  <c r="I78" i="2" s="1"/>
  <c r="I107" i="2" s="1"/>
  <c r="J49" i="2"/>
  <c r="J78" i="2" s="1"/>
  <c r="J107" i="2" s="1"/>
  <c r="B50" i="2"/>
  <c r="B79" i="2" s="1"/>
  <c r="B108" i="2" s="1"/>
  <c r="C50" i="2"/>
  <c r="C79" i="2" s="1"/>
  <c r="C108" i="2" s="1"/>
  <c r="E50" i="2"/>
  <c r="E79" i="2" s="1"/>
  <c r="E108" i="2" s="1"/>
  <c r="H50" i="2"/>
  <c r="H79" i="2" s="1"/>
  <c r="H108" i="2" s="1"/>
  <c r="I50" i="2"/>
  <c r="I79" i="2" s="1"/>
  <c r="I108" i="2" s="1"/>
  <c r="J50" i="2"/>
  <c r="J79" i="2" s="1"/>
  <c r="J108" i="2" s="1"/>
  <c r="B51" i="2"/>
  <c r="B80" i="2" s="1"/>
  <c r="B109" i="2" s="1"/>
  <c r="C51" i="2"/>
  <c r="C80" i="2" s="1"/>
  <c r="C109" i="2" s="1"/>
  <c r="E51" i="2"/>
  <c r="E80" i="2" s="1"/>
  <c r="E109" i="2" s="1"/>
  <c r="H51" i="2"/>
  <c r="H80" i="2" s="1"/>
  <c r="H109" i="2" s="1"/>
  <c r="I51" i="2"/>
  <c r="I80" i="2" s="1"/>
  <c r="I109" i="2" s="1"/>
  <c r="J51" i="2"/>
  <c r="J80" i="2" s="1"/>
  <c r="J109" i="2" s="1"/>
  <c r="B52" i="2"/>
  <c r="B81" i="2" s="1"/>
  <c r="B110" i="2" s="1"/>
  <c r="C52" i="2"/>
  <c r="C81" i="2" s="1"/>
  <c r="C110" i="2" s="1"/>
  <c r="E52" i="2"/>
  <c r="E81" i="2" s="1"/>
  <c r="E110" i="2" s="1"/>
  <c r="H52" i="2"/>
  <c r="H81" i="2" s="1"/>
  <c r="H110" i="2" s="1"/>
  <c r="I52" i="2"/>
  <c r="I81" i="2" s="1"/>
  <c r="I110" i="2" s="1"/>
  <c r="J52" i="2"/>
  <c r="J81" i="2" s="1"/>
  <c r="J110" i="2" s="1"/>
  <c r="B53" i="2"/>
  <c r="B82" i="2" s="1"/>
  <c r="B111" i="2" s="1"/>
  <c r="C53" i="2"/>
  <c r="C82" i="2" s="1"/>
  <c r="C111" i="2" s="1"/>
  <c r="E53" i="2"/>
  <c r="E82" i="2" s="1"/>
  <c r="E111" i="2" s="1"/>
  <c r="H53" i="2"/>
  <c r="H82" i="2" s="1"/>
  <c r="H111" i="2" s="1"/>
  <c r="I53" i="2"/>
  <c r="I82" i="2" s="1"/>
  <c r="I111" i="2" s="1"/>
  <c r="J53" i="2"/>
  <c r="J82" i="2" s="1"/>
  <c r="J111" i="2" s="1"/>
  <c r="B54" i="2"/>
  <c r="B83" i="2" s="1"/>
  <c r="B112" i="2" s="1"/>
  <c r="C54" i="2"/>
  <c r="C83" i="2" s="1"/>
  <c r="C112" i="2" s="1"/>
  <c r="E54" i="2"/>
  <c r="E83" i="2" s="1"/>
  <c r="E112" i="2" s="1"/>
  <c r="H54" i="2"/>
  <c r="H83" i="2" s="1"/>
  <c r="H112" i="2" s="1"/>
  <c r="I54" i="2"/>
  <c r="I83" i="2" s="1"/>
  <c r="I112" i="2" s="1"/>
  <c r="J54" i="2"/>
  <c r="J83" i="2" s="1"/>
  <c r="J112" i="2" s="1"/>
  <c r="L39" i="2"/>
  <c r="L68" i="2" s="1"/>
  <c r="L97" i="2" s="1"/>
  <c r="O39" i="2"/>
  <c r="O68" i="2" s="1"/>
  <c r="O97" i="2" s="1"/>
  <c r="P68" i="2"/>
  <c r="P97" i="2" s="1"/>
  <c r="L41" i="2"/>
  <c r="L70" i="2" s="1"/>
  <c r="L99" i="2" s="1"/>
  <c r="N41" i="2"/>
  <c r="N70" i="2" s="1"/>
  <c r="N99" i="2" s="1"/>
  <c r="M32" i="2"/>
  <c r="M33" i="2"/>
  <c r="P58" i="2" s="1"/>
  <c r="M34" i="2"/>
  <c r="M63" i="2" s="1"/>
  <c r="M92" i="2" s="1"/>
  <c r="M35" i="2"/>
  <c r="M64" i="2" s="1"/>
  <c r="M93" i="2" s="1"/>
  <c r="M36" i="2"/>
  <c r="M65" i="2" s="1"/>
  <c r="M94" i="2" s="1"/>
  <c r="P27" i="9" l="1"/>
  <c r="M61" i="2"/>
  <c r="M90" i="2" s="1"/>
  <c r="Q22" i="2"/>
  <c r="M62" i="2"/>
  <c r="P87" i="2" s="1"/>
  <c r="F91" i="2"/>
  <c r="I116" i="2" s="1"/>
  <c r="I87" i="2"/>
  <c r="I93" i="2"/>
  <c r="J116" i="2" s="1"/>
  <c r="J87" i="2"/>
  <c r="D92" i="2"/>
  <c r="L116" i="2" s="1"/>
  <c r="M91" i="2" l="1"/>
  <c r="P116" i="2" s="1"/>
  <c r="M46" i="2"/>
  <c r="O17" i="2"/>
  <c r="M75" i="2" l="1"/>
  <c r="M104" i="2" s="1"/>
  <c r="Q15" i="2"/>
  <c r="O44" i="2"/>
  <c r="O73" i="2" s="1"/>
  <c r="O102" i="2" s="1"/>
  <c r="Q16" i="2"/>
  <c r="Q45" i="2" s="1"/>
  <c r="Q74" i="2" s="1"/>
  <c r="Q103" i="2" s="1"/>
  <c r="O45" i="2"/>
  <c r="O74" i="2" s="1"/>
  <c r="O103" i="2" s="1"/>
  <c r="Q44" i="2" l="1"/>
  <c r="Q73" i="2" s="1"/>
  <c r="Q102" i="2" s="1"/>
  <c r="Q17" i="2"/>
  <c r="Q46" i="2" s="1"/>
  <c r="Q75" i="2" s="1"/>
  <c r="Q104" i="2" s="1"/>
  <c r="Q18" i="2"/>
  <c r="Q47" i="2" s="1"/>
  <c r="Q76" i="2" s="1"/>
  <c r="Q105" i="2" s="1"/>
  <c r="O47" i="2"/>
  <c r="O76" i="2" s="1"/>
  <c r="O105" i="2" s="1"/>
  <c r="Q51" i="2"/>
  <c r="Q80" i="2" s="1"/>
  <c r="Q109" i="2" s="1"/>
  <c r="N1" i="7" l="1"/>
  <c r="I42" i="2"/>
  <c r="I71" i="2" s="1"/>
  <c r="I100" i="2" s="1"/>
  <c r="E28" i="2"/>
  <c r="E115" i="2" s="1"/>
  <c r="I43" i="2"/>
  <c r="I72" i="2" s="1"/>
  <c r="I101" i="2" s="1"/>
  <c r="I29" i="1"/>
  <c r="J29" i="1"/>
  <c r="I31" i="1"/>
  <c r="J31" i="1"/>
  <c r="I33" i="1"/>
  <c r="J33" i="1"/>
  <c r="J47" i="1" s="1"/>
  <c r="J14" i="1" s="1"/>
  <c r="P29" i="1"/>
  <c r="Q29" i="1" s="1"/>
  <c r="P33" i="1"/>
  <c r="Q33" i="1" s="1"/>
  <c r="O33" i="1"/>
  <c r="R33" i="1"/>
  <c r="N33" i="1"/>
  <c r="K33" i="1"/>
  <c r="L33" i="1"/>
  <c r="P31" i="1"/>
  <c r="Q31" i="1" s="1"/>
  <c r="O31" i="1"/>
  <c r="N31" i="1"/>
  <c r="K31" i="1"/>
  <c r="L31" i="1"/>
  <c r="G31" i="1"/>
  <c r="O29" i="1"/>
  <c r="O47" i="1" s="1"/>
  <c r="N29" i="1"/>
  <c r="K29" i="1"/>
  <c r="L29" i="1"/>
  <c r="G29" i="1"/>
  <c r="R29" i="1" l="1"/>
  <c r="R31" i="1"/>
  <c r="R47" i="1" s="1"/>
  <c r="G47" i="1"/>
  <c r="I47" i="1" s="1"/>
  <c r="O14" i="1"/>
  <c r="L47" i="1"/>
  <c r="L14" i="1" s="1"/>
  <c r="L24" i="1" s="1"/>
  <c r="E86" i="2"/>
  <c r="E57" i="2"/>
  <c r="O26" i="7"/>
  <c r="O27" i="7" s="1"/>
  <c r="O55" i="7" s="1"/>
  <c r="O83" i="7" s="1"/>
  <c r="O111" i="7" s="1"/>
  <c r="I12" i="2" s="1"/>
  <c r="O46" i="2"/>
  <c r="O75" i="2" s="1"/>
  <c r="O104" i="2" s="1"/>
  <c r="I14" i="1"/>
  <c r="J24" i="1"/>
  <c r="I24" i="1" s="1"/>
  <c r="N47" i="1" l="1"/>
  <c r="N14" i="1"/>
  <c r="O24" i="1"/>
  <c r="N24" i="1" s="1"/>
  <c r="I26" i="2"/>
  <c r="M19" i="2" s="1"/>
  <c r="R14" i="1"/>
  <c r="Q47" i="1"/>
  <c r="I27" i="2" l="1"/>
  <c r="O19" i="2" s="1"/>
  <c r="O20" i="2" s="1"/>
  <c r="I41" i="2"/>
  <c r="I70" i="2" s="1"/>
  <c r="I99" i="2" s="1"/>
  <c r="Q14" i="1"/>
  <c r="R24" i="1"/>
  <c r="Q24" i="1" s="1"/>
  <c r="I28" i="2" l="1"/>
  <c r="Q19" i="2" s="1"/>
  <c r="M20" i="2"/>
  <c r="M49" i="2" s="1"/>
  <c r="I55" i="2"/>
  <c r="I84" i="2" s="1"/>
  <c r="I113" i="2" s="1"/>
  <c r="M78" i="2" l="1"/>
  <c r="M107" i="2" s="1"/>
  <c r="I57" i="2"/>
  <c r="I86" i="2" s="1"/>
  <c r="I115" i="2" s="1"/>
  <c r="H8" i="2"/>
  <c r="H37" i="2" s="1"/>
  <c r="I56" i="2"/>
  <c r="I85" i="2" s="1"/>
  <c r="I114" i="2" s="1"/>
  <c r="M48" i="2"/>
  <c r="M77" i="2" s="1"/>
  <c r="M106" i="2" s="1"/>
  <c r="O48" i="2" l="1"/>
  <c r="O77" i="2" s="1"/>
  <c r="O106" i="2" s="1"/>
  <c r="O49" i="2"/>
  <c r="O78" i="2" s="1"/>
  <c r="O107" i="2" s="1"/>
  <c r="H95" i="2"/>
  <c r="H66" i="2"/>
  <c r="Q20" i="2"/>
  <c r="Q49" i="2" s="1"/>
  <c r="Q78" i="2" s="1"/>
  <c r="Q107" i="2" s="1"/>
  <c r="Q48" i="2"/>
  <c r="Q77" i="2" s="1"/>
  <c r="Q10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J-NISHIMOTO</author>
    <author>tanimoto a</author>
  </authors>
  <commentList>
    <comment ref="D4" authorId="0" shapeId="0" xr:uid="{B18D1F19-FFC3-4052-B15A-84790F423444}">
      <text>
        <r>
          <rPr>
            <sz val="8"/>
            <color indexed="81"/>
            <rFont val="MS P ゴシック"/>
            <family val="3"/>
            <charset val="128"/>
          </rPr>
          <t>必ず選択してください</t>
        </r>
      </text>
    </comment>
    <comment ref="C12" authorId="1" shapeId="0" xr:uid="{5A7F9AEE-6B29-46C1-A56A-EC034E752BA7}">
      <text>
        <r>
          <rPr>
            <sz val="8"/>
            <color indexed="81"/>
            <rFont val="MS P ゴシック"/>
            <family val="3"/>
            <charset val="128"/>
          </rPr>
          <t xml:space="preserve">明細の項目が１４行以内の場合は、直接入力してください。
</t>
        </r>
        <r>
          <rPr>
            <sz val="8"/>
            <color indexed="10"/>
            <rFont val="MS P ゴシック"/>
            <family val="3"/>
            <charset val="128"/>
          </rPr>
          <t>※プルダウンは使用しないで下さい</t>
        </r>
      </text>
    </comment>
  </commentList>
</comments>
</file>

<file path=xl/sharedStrings.xml><?xml version="1.0" encoding="utf-8"?>
<sst xmlns="http://schemas.openxmlformats.org/spreadsheetml/2006/main" count="349" uniqueCount="124">
  <si>
    <t>式</t>
    <rPh sb="0" eb="1">
      <t>シキ</t>
    </rPh>
    <phoneticPr fontId="2"/>
  </si>
  <si>
    <t>数量</t>
    <rPh sb="0" eb="2">
      <t>スウリョウ</t>
    </rPh>
    <phoneticPr fontId="2"/>
  </si>
  <si>
    <t>単価</t>
    <rPh sb="0" eb="2">
      <t>タンカ</t>
    </rPh>
    <phoneticPr fontId="2"/>
  </si>
  <si>
    <t>％</t>
  </si>
  <si>
    <t>単位</t>
    <phoneticPr fontId="3"/>
  </si>
  <si>
    <t>金額</t>
    <rPh sb="0" eb="1">
      <t>キン</t>
    </rPh>
    <rPh sb="1" eb="2">
      <t>ガク</t>
    </rPh>
    <phoneticPr fontId="2"/>
  </si>
  <si>
    <t xml:space="preserve">名    称    </t>
    <rPh sb="0" eb="1">
      <t>ナ</t>
    </rPh>
    <rPh sb="5" eb="6">
      <t>ショウ</t>
    </rPh>
    <phoneticPr fontId="2"/>
  </si>
  <si>
    <t>形状寸法</t>
    <rPh sb="0" eb="2">
      <t>ケイジョウ</t>
    </rPh>
    <rPh sb="2" eb="4">
      <t>スンポウ</t>
    </rPh>
    <phoneticPr fontId="2"/>
  </si>
  <si>
    <t>今回請求額</t>
    <rPh sb="0" eb="1">
      <t>イマ</t>
    </rPh>
    <phoneticPr fontId="3"/>
  </si>
  <si>
    <t>累計請求額</t>
    <phoneticPr fontId="3"/>
  </si>
  <si>
    <t>差引残額</t>
    <rPh sb="0" eb="1">
      <t>サ</t>
    </rPh>
    <rPh sb="1" eb="2">
      <t>イン</t>
    </rPh>
    <rPh sb="2" eb="3">
      <t>ザン</t>
    </rPh>
    <rPh sb="3" eb="4">
      <t>ガク</t>
    </rPh>
    <phoneticPr fontId="2"/>
  </si>
  <si>
    <t>工事名</t>
    <rPh sb="0" eb="3">
      <t>コウジメイ</t>
    </rPh>
    <phoneticPr fontId="1"/>
  </si>
  <si>
    <t>業者名</t>
    <rPh sb="0" eb="2">
      <t>ギョウシャ</t>
    </rPh>
    <rPh sb="2" eb="3">
      <t>メイ</t>
    </rPh>
    <phoneticPr fontId="1"/>
  </si>
  <si>
    <t>契約額
（税抜）</t>
    <rPh sb="0" eb="2">
      <t>ケイヤク</t>
    </rPh>
    <rPh sb="2" eb="3">
      <t>ガク</t>
    </rPh>
    <rPh sb="5" eb="6">
      <t>ゼイ</t>
    </rPh>
    <rPh sb="6" eb="7">
      <t>ヌ</t>
    </rPh>
    <phoneticPr fontId="1"/>
  </si>
  <si>
    <t>発注工期</t>
    <rPh sb="0" eb="2">
      <t>ハッチュウ</t>
    </rPh>
    <rPh sb="2" eb="4">
      <t>コウキ</t>
    </rPh>
    <phoneticPr fontId="1"/>
  </si>
  <si>
    <t>前回迄請求額</t>
    <phoneticPr fontId="3"/>
  </si>
  <si>
    <t>発注工種</t>
    <rPh sb="0" eb="2">
      <t>ハッチュウ</t>
    </rPh>
    <rPh sb="2" eb="4">
      <t>コウシュ</t>
    </rPh>
    <phoneticPr fontId="1"/>
  </si>
  <si>
    <t>合   計</t>
    <rPh sb="0" eb="1">
      <t>ア</t>
    </rPh>
    <phoneticPr fontId="3"/>
  </si>
  <si>
    <t>担当工事が完了致しましたので検収を宜しくお願い致します。</t>
    <rPh sb="0" eb="2">
      <t>タントウ</t>
    </rPh>
    <rPh sb="2" eb="4">
      <t>コウジ</t>
    </rPh>
    <rPh sb="5" eb="7">
      <t>カンリョウ</t>
    </rPh>
    <rPh sb="7" eb="8">
      <t>イタ</t>
    </rPh>
    <rPh sb="14" eb="16">
      <t>ケンシュウ</t>
    </rPh>
    <rPh sb="17" eb="18">
      <t>ヨロ</t>
    </rPh>
    <rPh sb="21" eb="22">
      <t>ネガ</t>
    </rPh>
    <rPh sb="23" eb="24">
      <t>イタ</t>
    </rPh>
    <phoneticPr fontId="4"/>
  </si>
  <si>
    <t>発注番号</t>
    <rPh sb="0" eb="2">
      <t>ハッチュウ</t>
    </rPh>
    <rPh sb="2" eb="4">
      <t>バンゴウ</t>
    </rPh>
    <phoneticPr fontId="3"/>
  </si>
  <si>
    <t>計</t>
    <phoneticPr fontId="3"/>
  </si>
  <si>
    <t>○○○○</t>
    <phoneticPr fontId="3"/>
  </si>
  <si>
    <t>契約内容</t>
    <rPh sb="2" eb="4">
      <t>ナイヨウ</t>
    </rPh>
    <phoneticPr fontId="3"/>
  </si>
  <si>
    <t>改定日　2015/1/25</t>
    <phoneticPr fontId="3"/>
  </si>
  <si>
    <t>工事番号</t>
    <rPh sb="0" eb="2">
      <t>コウジ</t>
    </rPh>
    <rPh sb="2" eb="4">
      <t>バンゴウ</t>
    </rPh>
    <phoneticPr fontId="3"/>
  </si>
  <si>
    <t>取引先コード</t>
    <rPh sb="0" eb="2">
      <t>トリヒキ</t>
    </rPh>
    <rPh sb="2" eb="3">
      <t>サキ</t>
    </rPh>
    <phoneticPr fontId="3"/>
  </si>
  <si>
    <t>月日</t>
    <rPh sb="0" eb="2">
      <t>ガッピ</t>
    </rPh>
    <phoneticPr fontId="3"/>
  </si>
  <si>
    <t>単位</t>
    <rPh sb="0" eb="2">
      <t>タンイ</t>
    </rPh>
    <phoneticPr fontId="3"/>
  </si>
  <si>
    <t>数量</t>
    <rPh sb="0" eb="2">
      <t>スウリョウ</t>
    </rPh>
    <phoneticPr fontId="3"/>
  </si>
  <si>
    <t>単価</t>
    <rPh sb="0" eb="2">
      <t>タンカ</t>
    </rPh>
    <phoneticPr fontId="7"/>
  </si>
  <si>
    <t>振込先金融機関名</t>
  </si>
  <si>
    <t>代表者名</t>
    <rPh sb="0" eb="3">
      <t>ダイヒョウシャ</t>
    </rPh>
    <rPh sb="3" eb="4">
      <t>メイ</t>
    </rPh>
    <phoneticPr fontId="3"/>
  </si>
  <si>
    <t>当初契約金額</t>
    <phoneticPr fontId="7"/>
  </si>
  <si>
    <t>増減累計金額</t>
    <rPh sb="0" eb="2">
      <t>ゾウゲン</t>
    </rPh>
    <rPh sb="2" eb="4">
      <t>ルイケイ</t>
    </rPh>
    <rPh sb="4" eb="6">
      <t>キンガク</t>
    </rPh>
    <phoneticPr fontId="7"/>
  </si>
  <si>
    <t>契約金合計</t>
    <rPh sb="0" eb="3">
      <t>ケイヤクキン</t>
    </rPh>
    <rPh sb="3" eb="5">
      <t>ゴウケイ</t>
    </rPh>
    <phoneticPr fontId="7"/>
  </si>
  <si>
    <t>前回迄請求金額</t>
    <rPh sb="0" eb="3">
      <t>ゼンカイマデ</t>
    </rPh>
    <rPh sb="3" eb="5">
      <t>セイキュウ</t>
    </rPh>
    <rPh sb="5" eb="7">
      <t>キンガク</t>
    </rPh>
    <phoneticPr fontId="7"/>
  </si>
  <si>
    <t>請求残高</t>
    <rPh sb="0" eb="2">
      <t>セイキュウ</t>
    </rPh>
    <rPh sb="2" eb="3">
      <t>ザン</t>
    </rPh>
    <rPh sb="3" eb="4">
      <t>ダカ</t>
    </rPh>
    <phoneticPr fontId="7"/>
  </si>
  <si>
    <t>区分</t>
    <rPh sb="0" eb="2">
      <t>クブン</t>
    </rPh>
    <phoneticPr fontId="3"/>
  </si>
  <si>
    <t>税抜金額</t>
    <rPh sb="0" eb="1">
      <t>ゼイ</t>
    </rPh>
    <rPh sb="1" eb="2">
      <t>ヌ</t>
    </rPh>
    <rPh sb="2" eb="4">
      <t>キンガク</t>
    </rPh>
    <phoneticPr fontId="3"/>
  </si>
  <si>
    <t>税込金額</t>
    <rPh sb="0" eb="2">
      <t>ゼイコ</t>
    </rPh>
    <rPh sb="2" eb="4">
      <t>キンガク</t>
    </rPh>
    <phoneticPr fontId="3"/>
  </si>
  <si>
    <t>￥</t>
    <phoneticPr fontId="3"/>
  </si>
  <si>
    <t>税区分</t>
    <rPh sb="0" eb="1">
      <t>ゼイ</t>
    </rPh>
    <rPh sb="1" eb="3">
      <t>クブン</t>
    </rPh>
    <phoneticPr fontId="3"/>
  </si>
  <si>
    <t>工事内容</t>
    <rPh sb="0" eb="2">
      <t>コウジ</t>
    </rPh>
    <rPh sb="2" eb="4">
      <t>ナイヨウ</t>
    </rPh>
    <phoneticPr fontId="3"/>
  </si>
  <si>
    <t>口座番号</t>
    <rPh sb="0" eb="2">
      <t>コウザ</t>
    </rPh>
    <rPh sb="2" eb="4">
      <t>バンゴウ</t>
    </rPh>
    <phoneticPr fontId="3"/>
  </si>
  <si>
    <t>支店名</t>
    <rPh sb="0" eb="3">
      <t>シテンメイ</t>
    </rPh>
    <phoneticPr fontId="3"/>
  </si>
  <si>
    <t>部　　門</t>
    <rPh sb="0" eb="1">
      <t>ブ</t>
    </rPh>
    <rPh sb="3" eb="4">
      <t>モン</t>
    </rPh>
    <phoneticPr fontId="3"/>
  </si>
  <si>
    <t>工 事 名</t>
    <rPh sb="0" eb="1">
      <t>コウ</t>
    </rPh>
    <rPh sb="2" eb="3">
      <t>コト</t>
    </rPh>
    <rPh sb="4" eb="5">
      <t>ナ</t>
    </rPh>
    <phoneticPr fontId="3"/>
  </si>
  <si>
    <t>会  社  名</t>
    <rPh sb="0" eb="1">
      <t>カイ</t>
    </rPh>
    <rPh sb="3" eb="4">
      <t>シャ</t>
    </rPh>
    <rPh sb="6" eb="7">
      <t>ナ</t>
    </rPh>
    <phoneticPr fontId="3"/>
  </si>
  <si>
    <t>住       所</t>
    <rPh sb="0" eb="1">
      <t>ジュウ</t>
    </rPh>
    <rPh sb="8" eb="9">
      <t>ショ</t>
    </rPh>
    <phoneticPr fontId="3"/>
  </si>
  <si>
    <t>請求明細書</t>
    <rPh sb="2" eb="4">
      <t>メイサイ</t>
    </rPh>
    <rPh sb="4" eb="5">
      <t>ショ</t>
    </rPh>
    <phoneticPr fontId="3"/>
  </si>
  <si>
    <t>安全協力会費　[ 　正会員　・　賛助会員　 ］</t>
    <rPh sb="0" eb="2">
      <t>アンゼン</t>
    </rPh>
    <rPh sb="2" eb="4">
      <t>キョウリョク</t>
    </rPh>
    <rPh sb="4" eb="6">
      <t>カイヒ</t>
    </rPh>
    <phoneticPr fontId="3"/>
  </si>
  <si>
    <t>広電建設株式会社　　御中　</t>
    <rPh sb="0" eb="4">
      <t>ヒロデンケンセツ</t>
    </rPh>
    <rPh sb="4" eb="8">
      <t>カブシキガイシャ</t>
    </rPh>
    <rPh sb="10" eb="12">
      <t>オンチュウ</t>
    </rPh>
    <phoneticPr fontId="3"/>
  </si>
  <si>
    <t>　請　求　明　細　書　</t>
    <phoneticPr fontId="8"/>
  </si>
  <si>
    <t>小　計</t>
    <rPh sb="0" eb="1">
      <t>ショウ</t>
    </rPh>
    <rPh sb="2" eb="3">
      <t>ケイ</t>
    </rPh>
    <phoneticPr fontId="8"/>
  </si>
  <si>
    <t>累　計</t>
    <rPh sb="0" eb="1">
      <t>ルイ</t>
    </rPh>
    <rPh sb="2" eb="3">
      <t>ケイ</t>
    </rPh>
    <phoneticPr fontId="8"/>
  </si>
  <si>
    <t>担　当　者</t>
    <rPh sb="0" eb="1">
      <t>タン</t>
    </rPh>
    <rPh sb="2" eb="3">
      <t>トウ</t>
    </rPh>
    <rPh sb="4" eb="5">
      <t>モノ</t>
    </rPh>
    <phoneticPr fontId="3"/>
  </si>
  <si>
    <t>経　理</t>
    <rPh sb="0" eb="1">
      <t>ヘ</t>
    </rPh>
    <rPh sb="2" eb="3">
      <t>リ</t>
    </rPh>
    <phoneticPr fontId="3"/>
  </si>
  <si>
    <t>口座名義 （カタカナ）</t>
    <rPh sb="0" eb="2">
      <t>コウザ</t>
    </rPh>
    <rPh sb="2" eb="4">
      <t>メイギ</t>
    </rPh>
    <phoneticPr fontId="3"/>
  </si>
  <si>
    <t>F　A　X</t>
    <phoneticPr fontId="3"/>
  </si>
  <si>
    <t>消　費　税</t>
    <phoneticPr fontId="3"/>
  </si>
  <si>
    <t>課税　　小計</t>
    <rPh sb="0" eb="1">
      <t>カ</t>
    </rPh>
    <rPh sb="1" eb="2">
      <t>ゼイ</t>
    </rPh>
    <rPh sb="4" eb="5">
      <t>ショウ</t>
    </rPh>
    <rPh sb="5" eb="6">
      <t>ケイ</t>
    </rPh>
    <phoneticPr fontId="3"/>
  </si>
  <si>
    <t>税　込　計</t>
    <rPh sb="0" eb="1">
      <t>ゼイ</t>
    </rPh>
    <rPh sb="2" eb="3">
      <t>コ</t>
    </rPh>
    <rPh sb="4" eb="5">
      <t>ケイ</t>
    </rPh>
    <phoneticPr fontId="3"/>
  </si>
  <si>
    <t>非課税・その他税　　　計</t>
    <rPh sb="0" eb="3">
      <t>ヒカゼイ</t>
    </rPh>
    <rPh sb="6" eb="7">
      <t>タ</t>
    </rPh>
    <rPh sb="7" eb="8">
      <t>ゼイ</t>
    </rPh>
    <rPh sb="11" eb="12">
      <t>ケイ</t>
    </rPh>
    <phoneticPr fontId="3"/>
  </si>
  <si>
    <t>名　称</t>
    <rPh sb="0" eb="1">
      <t>ナ</t>
    </rPh>
    <rPh sb="2" eb="3">
      <t>ショウ</t>
    </rPh>
    <phoneticPr fontId="3"/>
  </si>
  <si>
    <t>摘　要</t>
    <rPh sb="0" eb="1">
      <t>テキ</t>
    </rPh>
    <rPh sb="2" eb="3">
      <t>ヨウ</t>
    </rPh>
    <phoneticPr fontId="3"/>
  </si>
  <si>
    <t>今回請求金額</t>
    <rPh sb="0" eb="2">
      <t>コンカイ</t>
    </rPh>
    <rPh sb="2" eb="4">
      <t>セイキュウ</t>
    </rPh>
    <rPh sb="4" eb="6">
      <t>キンガク</t>
    </rPh>
    <phoneticPr fontId="7"/>
  </si>
  <si>
    <t>T E L</t>
    <phoneticPr fontId="3"/>
  </si>
  <si>
    <t>消費税</t>
    <rPh sb="0" eb="3">
      <t>ショウヒゼイ</t>
    </rPh>
    <phoneticPr fontId="3"/>
  </si>
  <si>
    <t>金　額</t>
    <rPh sb="0" eb="1">
      <t>キン</t>
    </rPh>
    <rPh sb="2" eb="3">
      <t>ガク</t>
    </rPh>
    <phoneticPr fontId="3"/>
  </si>
  <si>
    <t>源泉徴収額</t>
    <rPh sb="0" eb="2">
      <t>ゲンセン</t>
    </rPh>
    <rPh sb="2" eb="4">
      <t>チョウシュウ</t>
    </rPh>
    <rPh sb="4" eb="5">
      <t>ガク</t>
    </rPh>
    <phoneticPr fontId="3"/>
  </si>
  <si>
    <t>仕向相殺額</t>
    <phoneticPr fontId="3"/>
  </si>
  <si>
    <t>取締役　　　　　　　　　　部長</t>
    <rPh sb="0" eb="3">
      <t>トリシマリヤク</t>
    </rPh>
    <rPh sb="13" eb="15">
      <t>ブチョウ</t>
    </rPh>
    <phoneticPr fontId="3"/>
  </si>
  <si>
    <t>と</t>
    <phoneticPr fontId="3"/>
  </si>
  <si>
    <t>が記入必要箇所です。</t>
    <rPh sb="1" eb="3">
      <t>キニュウ</t>
    </rPh>
    <rPh sb="3" eb="5">
      <t>ヒツヨウ</t>
    </rPh>
    <rPh sb="5" eb="7">
      <t>カショ</t>
    </rPh>
    <phoneticPr fontId="3"/>
  </si>
  <si>
    <t>の箇所は記入しないでください。</t>
    <rPh sb="1" eb="3">
      <t>カショ</t>
    </rPh>
    <rPh sb="4" eb="6">
      <t>キニュウ</t>
    </rPh>
    <phoneticPr fontId="3"/>
  </si>
  <si>
    <t>下請出来高・材料納入高　調書（　　　部）</t>
    <rPh sb="18" eb="19">
      <t>ブ</t>
    </rPh>
    <phoneticPr fontId="3"/>
  </si>
  <si>
    <t>完了検査に合格しましたので工事を受領します。
尚、工事代金は、　　　　　　年　　　月　　　日までにお支払いいたします。</t>
    <rPh sb="0" eb="2">
      <t>カンリョウ</t>
    </rPh>
    <rPh sb="2" eb="4">
      <t>ケンサ</t>
    </rPh>
    <rPh sb="5" eb="7">
      <t>ゴウカク</t>
    </rPh>
    <rPh sb="13" eb="15">
      <t>コウジ</t>
    </rPh>
    <rPh sb="16" eb="18">
      <t>ジュリョウ</t>
    </rPh>
    <rPh sb="23" eb="24">
      <t>ナオ</t>
    </rPh>
    <rPh sb="25" eb="27">
      <t>コウジ</t>
    </rPh>
    <rPh sb="27" eb="29">
      <t>ダイキン</t>
    </rPh>
    <rPh sb="37" eb="38">
      <t>トシ</t>
    </rPh>
    <rPh sb="41" eb="42">
      <t>ツキ</t>
    </rPh>
    <rPh sb="45" eb="46">
      <t>ヒ</t>
    </rPh>
    <rPh sb="50" eb="52">
      <t>シハラ</t>
    </rPh>
    <phoneticPr fontId="4"/>
  </si>
  <si>
    <t>合　　計</t>
    <rPh sb="0" eb="1">
      <t>アイ</t>
    </rPh>
    <rPh sb="3" eb="4">
      <t>ケイ</t>
    </rPh>
    <phoneticPr fontId="3"/>
  </si>
  <si>
    <t>小　　計</t>
    <rPh sb="0" eb="1">
      <t>ショウ</t>
    </rPh>
    <rPh sb="3" eb="4">
      <t>ケイ</t>
    </rPh>
    <phoneticPr fontId="3"/>
  </si>
  <si>
    <t>非課税・その他　計</t>
    <rPh sb="0" eb="3">
      <t>ヒカゼイ</t>
    </rPh>
    <rPh sb="6" eb="7">
      <t>タ</t>
    </rPh>
    <rPh sb="8" eb="9">
      <t>ケイ</t>
    </rPh>
    <phoneticPr fontId="37"/>
  </si>
  <si>
    <t>税区分</t>
    <rPh sb="0" eb="3">
      <t>ゼイクブン</t>
    </rPh>
    <phoneticPr fontId="37"/>
  </si>
  <si>
    <t>単価</t>
    <rPh sb="0" eb="2">
      <t>タンカ</t>
    </rPh>
    <phoneticPr fontId="3"/>
  </si>
  <si>
    <t>　仕向相殺明細書　</t>
    <phoneticPr fontId="3"/>
  </si>
  <si>
    <t>今回請求金額 （税込み）</t>
    <rPh sb="0" eb="2">
      <t>コンカイ</t>
    </rPh>
    <rPh sb="2" eb="4">
      <t>セイキュウ</t>
    </rPh>
    <rPh sb="4" eb="6">
      <t>キンガク</t>
    </rPh>
    <rPh sb="8" eb="10">
      <t>ゼイコ</t>
    </rPh>
    <phoneticPr fontId="3"/>
  </si>
  <si>
    <t>　請　　求　　書　　（貴社控）　　</t>
  </si>
  <si>
    <t>の箇所の契約の形態を最初に選択してください。形態により記入箇所が変わります。</t>
    <rPh sb="1" eb="3">
      <t>カショ</t>
    </rPh>
    <rPh sb="4" eb="6">
      <t>ケイヤク</t>
    </rPh>
    <rPh sb="7" eb="9">
      <t>ケイタイ</t>
    </rPh>
    <rPh sb="10" eb="12">
      <t>サイショ</t>
    </rPh>
    <rPh sb="13" eb="15">
      <t>センタク</t>
    </rPh>
    <rPh sb="22" eb="24">
      <t>ケイタイ</t>
    </rPh>
    <rPh sb="27" eb="29">
      <t>キニュウ</t>
    </rPh>
    <rPh sb="29" eb="31">
      <t>カショ</t>
    </rPh>
    <rPh sb="32" eb="33">
      <t>カ</t>
    </rPh>
    <phoneticPr fontId="3"/>
  </si>
  <si>
    <t>～</t>
    <phoneticPr fontId="3"/>
  </si>
  <si>
    <t>年　　月　　日</t>
    <rPh sb="0" eb="1">
      <t>ネン</t>
    </rPh>
    <rPh sb="3" eb="4">
      <t>ガツ</t>
    </rPh>
    <rPh sb="6" eb="7">
      <t>ニチ</t>
    </rPh>
    <phoneticPr fontId="3"/>
  </si>
  <si>
    <t>検査要請書</t>
    <rPh sb="0" eb="2">
      <t>ケンサ</t>
    </rPh>
    <rPh sb="2" eb="4">
      <t>ヨウセイ</t>
    </rPh>
    <rPh sb="4" eb="5">
      <t>ショ</t>
    </rPh>
    <phoneticPr fontId="4"/>
  </si>
  <si>
    <t>検査確認書</t>
    <phoneticPr fontId="4"/>
  </si>
  <si>
    <t>担当者</t>
    <rPh sb="0" eb="3">
      <t>タントウシャ</t>
    </rPh>
    <phoneticPr fontId="3"/>
  </si>
  <si>
    <t>㊞</t>
    <phoneticPr fontId="3"/>
  </si>
  <si>
    <t>現場代理人</t>
    <rPh sb="0" eb="2">
      <t>ゲンバ</t>
    </rPh>
    <rPh sb="2" eb="5">
      <t>ダイリニン</t>
    </rPh>
    <phoneticPr fontId="3"/>
  </si>
  <si>
    <t>・材料費（6111）　　・労務費（6116）　　・外注費（6115）　　・経費（　　　　　　　）</t>
    <rPh sb="1" eb="3">
      <t>ザイリョウ</t>
    </rPh>
    <rPh sb="3" eb="4">
      <t>ヒ</t>
    </rPh>
    <rPh sb="13" eb="16">
      <t>ロウムヒ</t>
    </rPh>
    <rPh sb="25" eb="28">
      <t>ガイチュウヒ</t>
    </rPh>
    <rPh sb="37" eb="39">
      <t>ケイヒ</t>
    </rPh>
    <phoneticPr fontId="3"/>
  </si>
  <si>
    <t>（②-各部用控）</t>
    <phoneticPr fontId="3"/>
  </si>
  <si>
    <t>（③-現場用控）</t>
    <phoneticPr fontId="3"/>
  </si>
  <si>
    <t>　　請　求　書　①　　（正）　</t>
    <rPh sb="2" eb="3">
      <t>ショウ</t>
    </rPh>
    <rPh sb="4" eb="5">
      <t>モトム</t>
    </rPh>
    <rPh sb="6" eb="7">
      <t>ショ</t>
    </rPh>
    <rPh sb="12" eb="13">
      <t>セイ</t>
    </rPh>
    <phoneticPr fontId="3"/>
  </si>
  <si>
    <t>　　請　求　書　②　　（各部）　</t>
    <rPh sb="2" eb="3">
      <t>ショウ</t>
    </rPh>
    <rPh sb="4" eb="5">
      <t>モトム</t>
    </rPh>
    <rPh sb="6" eb="7">
      <t>ショ</t>
    </rPh>
    <rPh sb="12" eb="14">
      <t>カクブ</t>
    </rPh>
    <phoneticPr fontId="3"/>
  </si>
  <si>
    <t>　　請　求　書　③　　（現場）　</t>
    <rPh sb="2" eb="3">
      <t>ショウ</t>
    </rPh>
    <rPh sb="4" eb="5">
      <t>モトム</t>
    </rPh>
    <rPh sb="6" eb="7">
      <t>ショ</t>
    </rPh>
    <phoneticPr fontId="3"/>
  </si>
  <si>
    <t>請求書提出締日は各現場に確認いただき、期日までに提出してください。</t>
    <rPh sb="0" eb="3">
      <t>セイキュウショ</t>
    </rPh>
    <rPh sb="3" eb="5">
      <t>テイシュツ</t>
    </rPh>
    <rPh sb="5" eb="7">
      <t>シメビ</t>
    </rPh>
    <rPh sb="8" eb="11">
      <t>カクゲンバ</t>
    </rPh>
    <rPh sb="12" eb="14">
      <t>カクニン</t>
    </rPh>
    <rPh sb="19" eb="21">
      <t>キジツ</t>
    </rPh>
    <rPh sb="24" eb="26">
      <t>テイシュツ</t>
    </rPh>
    <phoneticPr fontId="37"/>
  </si>
  <si>
    <t>提出期日を過ぎたものは、当該月の支払対象になりません</t>
    <rPh sb="0" eb="2">
      <t>テイシュツ</t>
    </rPh>
    <rPh sb="2" eb="4">
      <t>キジツ</t>
    </rPh>
    <rPh sb="5" eb="6">
      <t>ス</t>
    </rPh>
    <rPh sb="12" eb="14">
      <t>トウガイ</t>
    </rPh>
    <rPh sb="14" eb="15">
      <t>ヅキ</t>
    </rPh>
    <rPh sb="16" eb="18">
      <t>シハラ</t>
    </rPh>
    <rPh sb="18" eb="20">
      <t>タイショウ</t>
    </rPh>
    <phoneticPr fontId="3"/>
  </si>
  <si>
    <t>請求・支払いに関するご案内</t>
    <rPh sb="0" eb="2">
      <t>セイキュウ</t>
    </rPh>
    <rPh sb="3" eb="5">
      <t>シハラ</t>
    </rPh>
    <rPh sb="7" eb="8">
      <t>カン</t>
    </rPh>
    <rPh sb="11" eb="13">
      <t>アンナイ</t>
    </rPh>
    <phoneticPr fontId="37"/>
  </si>
  <si>
    <t>決算月（3月、6月、9月、12月）は請求書の提出日が早くなりますのでご注意ください。</t>
    <rPh sb="26" eb="27">
      <t>ハヤ</t>
    </rPh>
    <rPh sb="35" eb="37">
      <t>チュウイ</t>
    </rPh>
    <phoneticPr fontId="37"/>
  </si>
  <si>
    <t>ただし、10日の支払日が土、日、祝日の場合は直後の平日とします。</t>
    <phoneticPr fontId="37"/>
  </si>
  <si>
    <t>・</t>
    <phoneticPr fontId="37"/>
  </si>
  <si>
    <t>当月分の合計請求額が1万円以上（消費税等を含む）の場合は、</t>
    <rPh sb="0" eb="3">
      <t>トウゲツブン</t>
    </rPh>
    <rPh sb="4" eb="6">
      <t>ゴウケイ</t>
    </rPh>
    <rPh sb="6" eb="8">
      <t>セイキュウ</t>
    </rPh>
    <rPh sb="8" eb="9">
      <t>ガク</t>
    </rPh>
    <rPh sb="11" eb="12">
      <t>マン</t>
    </rPh>
    <rPh sb="12" eb="13">
      <t>エン</t>
    </rPh>
    <rPh sb="13" eb="15">
      <t>イジョウ</t>
    </rPh>
    <rPh sb="16" eb="19">
      <t>ショウヒゼイ</t>
    </rPh>
    <rPh sb="19" eb="20">
      <t>トウ</t>
    </rPh>
    <rPh sb="21" eb="22">
      <t>フク</t>
    </rPh>
    <rPh sb="25" eb="27">
      <t>バアイ</t>
    </rPh>
    <phoneticPr fontId="37"/>
  </si>
  <si>
    <t>支払い条件は毎月末日締め　翌々月10日現金振込とします。</t>
    <rPh sb="0" eb="2">
      <t>シハラ</t>
    </rPh>
    <rPh sb="3" eb="5">
      <t>ジョウケン</t>
    </rPh>
    <phoneticPr fontId="37"/>
  </si>
  <si>
    <t>請求の合計額から振込手数料を差し引いて振込させていただきます。</t>
    <phoneticPr fontId="37"/>
  </si>
  <si>
    <t xml:space="preserve">安全衛生協力会会費を控除します。 </t>
    <phoneticPr fontId="37"/>
  </si>
  <si>
    <t>弊社より注文書を発行した工事については請求金額により出来高に応じて、</t>
    <rPh sb="0" eb="2">
      <t>ヘイシャ</t>
    </rPh>
    <rPh sb="4" eb="7">
      <t>チュウモンショ</t>
    </rPh>
    <rPh sb="8" eb="10">
      <t>ハッコウ</t>
    </rPh>
    <rPh sb="12" eb="14">
      <t>コウジ</t>
    </rPh>
    <rPh sb="19" eb="21">
      <t>セイキュウ</t>
    </rPh>
    <rPh sb="21" eb="23">
      <t>キンガク</t>
    </rPh>
    <rPh sb="26" eb="29">
      <t>デキダカ</t>
    </rPh>
    <rPh sb="30" eb="31">
      <t>オウ</t>
    </rPh>
    <phoneticPr fontId="2"/>
  </si>
  <si>
    <t>㊞</t>
    <phoneticPr fontId="3"/>
  </si>
  <si>
    <t>【記入例】</t>
    <rPh sb="1" eb="3">
      <t>キニュウ</t>
    </rPh>
    <rPh sb="3" eb="4">
      <t>レイ</t>
    </rPh>
    <phoneticPr fontId="3"/>
  </si>
  <si>
    <t>注</t>
    <rPh sb="0" eb="1">
      <t>チュウ</t>
    </rPh>
    <phoneticPr fontId="3"/>
  </si>
  <si>
    <t>仕向相殺がある場合は「仕向相殺明細書」シートにご記入ください。</t>
    <rPh sb="0" eb="2">
      <t>シムケ</t>
    </rPh>
    <rPh sb="2" eb="4">
      <t>ソウサイ</t>
    </rPh>
    <rPh sb="7" eb="9">
      <t>バアイ</t>
    </rPh>
    <rPh sb="11" eb="13">
      <t>シム</t>
    </rPh>
    <rPh sb="13" eb="15">
      <t>ソウサイ</t>
    </rPh>
    <rPh sb="15" eb="18">
      <t>メイサイショ</t>
    </rPh>
    <rPh sb="24" eb="26">
      <t>キニュウ</t>
    </rPh>
    <phoneticPr fontId="3"/>
  </si>
  <si>
    <t>※明細が必要です</t>
    <rPh sb="1" eb="3">
      <t>メイサイ</t>
    </rPh>
    <rPh sb="4" eb="6">
      <t>ヒツヨウ</t>
    </rPh>
    <phoneticPr fontId="3"/>
  </si>
  <si>
    <t>※１</t>
    <phoneticPr fontId="3"/>
  </si>
  <si>
    <t>当月出来高を選択の場合は別途出来高調書シートを記入し、提出してください。</t>
    <rPh sb="0" eb="2">
      <t>トウゲツ</t>
    </rPh>
    <rPh sb="2" eb="5">
      <t>デキダカ</t>
    </rPh>
    <rPh sb="6" eb="8">
      <t>センタク</t>
    </rPh>
    <rPh sb="9" eb="11">
      <t>バアイ</t>
    </rPh>
    <rPh sb="12" eb="14">
      <t>ベット</t>
    </rPh>
    <rPh sb="14" eb="17">
      <t>デキダカ</t>
    </rPh>
    <rPh sb="17" eb="19">
      <t>チョウショ</t>
    </rPh>
    <rPh sb="23" eb="25">
      <t>キニュウ</t>
    </rPh>
    <rPh sb="27" eb="29">
      <t>テイシュツ</t>
    </rPh>
    <phoneticPr fontId="3"/>
  </si>
  <si>
    <t>※２</t>
    <phoneticPr fontId="3"/>
  </si>
  <si>
    <t xml:space="preserve">※請求書内容が１枚で書ききれない場合は、請求書明細書のシートを御利用ください。
</t>
    <rPh sb="23" eb="26">
      <t>メイサイショ</t>
    </rPh>
    <phoneticPr fontId="3"/>
  </si>
  <si>
    <t>＊＊契約分工事（10万以上もの）＊＊</t>
    <rPh sb="2" eb="4">
      <t>ケイヤク</t>
    </rPh>
    <rPh sb="4" eb="5">
      <t>ブン</t>
    </rPh>
    <rPh sb="5" eb="7">
      <t>コウジ</t>
    </rPh>
    <rPh sb="10" eb="11">
      <t>マン</t>
    </rPh>
    <rPh sb="11" eb="13">
      <t>イジョウ</t>
    </rPh>
    <phoneticPr fontId="3"/>
  </si>
  <si>
    <t>＊＊契約のない工事（10万未満のもの）＊＊</t>
    <rPh sb="2" eb="4">
      <t>ケイヤク</t>
    </rPh>
    <rPh sb="7" eb="9">
      <t>コウジ</t>
    </rPh>
    <rPh sb="13" eb="15">
      <t>ミマン</t>
    </rPh>
    <phoneticPr fontId="3"/>
  </si>
  <si>
    <t>＊＊単価契約のもの＊＊</t>
    <rPh sb="2" eb="4">
      <t>タンカ</t>
    </rPh>
    <rPh sb="4" eb="6">
      <t>ケイヤク</t>
    </rPh>
    <phoneticPr fontId="3"/>
  </si>
  <si>
    <t>※３</t>
    <phoneticPr fontId="3"/>
  </si>
  <si>
    <t>工事に関する内容（部門、工事番号、工事名、工事内容、発注番号、取引先コード）は注文書に記載されていますのでご確認ください。</t>
    <rPh sb="0" eb="2">
      <t>コウジ</t>
    </rPh>
    <rPh sb="3" eb="4">
      <t>カン</t>
    </rPh>
    <rPh sb="6" eb="8">
      <t>ナイヨウ</t>
    </rPh>
    <rPh sb="9" eb="11">
      <t>ブモン</t>
    </rPh>
    <rPh sb="12" eb="14">
      <t>コウジ</t>
    </rPh>
    <rPh sb="14" eb="16">
      <t>バンゴウ</t>
    </rPh>
    <rPh sb="17" eb="19">
      <t>コウジ</t>
    </rPh>
    <rPh sb="19" eb="20">
      <t>メイ</t>
    </rPh>
    <rPh sb="21" eb="23">
      <t>コウジ</t>
    </rPh>
    <rPh sb="23" eb="25">
      <t>ナイヨウ</t>
    </rPh>
    <rPh sb="26" eb="28">
      <t>ハッチュウ</t>
    </rPh>
    <rPh sb="28" eb="30">
      <t>バンゴウ</t>
    </rPh>
    <rPh sb="31" eb="33">
      <t>トリヒキ</t>
    </rPh>
    <rPh sb="33" eb="34">
      <t>サキ</t>
    </rPh>
    <rPh sb="39" eb="42">
      <t>チュウモンショ</t>
    </rPh>
    <rPh sb="43" eb="45">
      <t>キサイ</t>
    </rPh>
    <rPh sb="54" eb="5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</si>
</sst>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quot;▲ &quot;#,##0.0"/>
    <numFmt numFmtId="177" formatCode="#,##0;&quot;▲ &quot;#,##0"/>
    <numFmt numFmtId="178" formatCode="yyyy&quot;年&quot;m&quot;月&quot;d&quot;日&quot;;@"/>
    <numFmt numFmtId="179" formatCode="[DBNum3][$-411]0"/>
    <numFmt numFmtId="180" formatCode="###,###,##0;[Red]&quot;△&quot;###,###,\ ##0;&quot;&quot;"/>
    <numFmt numFmtId="181" formatCode="[DBNum3][$-411]0000"/>
    <numFmt numFmtId="182" formatCode="[DBNum3][$-411]#&quot; &quot;#&quot; &quot;#&quot; &quot;#&quot; &quot;#&quot; &quot;#&quot; &quot;#&quot; &quot;"/>
    <numFmt numFmtId="183" formatCode="#,##0_ ;&quot;▲ &quot;#,##0_ "/>
    <numFmt numFmtId="184" formatCode="#,##0_ ;&quot;▲ &quot;#,##0_ ;&quot;&quot;"/>
    <numFmt numFmtId="185" formatCode="#,##0_ ;&quot;▲ &quot;#,##0_ ;"/>
    <numFmt numFmtId="186" formatCode="0_ "/>
    <numFmt numFmtId="187" formatCode="&quot;№&quot;#"/>
    <numFmt numFmtId="188" formatCode="[$-F800]dddd\,\ mmmm\ dd\,\ yyyy"/>
    <numFmt numFmtId="189" formatCode="&quot;会社名&quot;\ \ \ \ @"/>
    <numFmt numFmtId="190" formatCode="[DBNum3][$-411]0;;&quot;&quot;"/>
    <numFmt numFmtId="191" formatCode="0;;&quot;&quot;"/>
    <numFmt numFmtId="192" formatCode="#,##0.##_ ;&quot;▲ &quot;#,##0.##_ "/>
    <numFmt numFmtId="193" formatCode="#,##0.0#_ ;&quot;▲ &quot;#,##0.0#_ "/>
    <numFmt numFmtId="194" formatCode="#,##0.0#_ ;&quot;▲ &quot;#,##0.0#_ ;&quot;&quot;"/>
  </numFmts>
  <fonts count="50">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8"/>
      <color theme="1"/>
      <name val="ＭＳ Ｐ明朝"/>
      <family val="1"/>
      <charset val="128"/>
    </font>
    <font>
      <sz val="20"/>
      <color theme="1"/>
      <name val="ＭＳ Ｐ明朝"/>
      <family val="1"/>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1"/>
      <name val="ＭＳ Ｐゴシック"/>
      <family val="3"/>
      <charset val="128"/>
      <scheme val="minor"/>
    </font>
    <font>
      <sz val="28"/>
      <color rgb="FFFF0000"/>
      <name val="ＭＳ Ｐゴシック"/>
      <family val="3"/>
      <charset val="128"/>
      <scheme val="minor"/>
    </font>
    <font>
      <b/>
      <sz val="12"/>
      <color theme="1"/>
      <name val="ＭＳ Ｐゴシック"/>
      <family val="3"/>
      <charset val="128"/>
      <scheme val="minor"/>
    </font>
    <font>
      <sz val="14"/>
      <color theme="1"/>
      <name val="ＭＳ ゴシック"/>
      <family val="3"/>
      <charset val="128"/>
    </font>
    <font>
      <sz val="16"/>
      <color theme="1"/>
      <name val="ＭＳ Ｐゴシック"/>
      <family val="3"/>
      <charset val="128"/>
      <scheme val="minor"/>
    </font>
    <font>
      <u val="double"/>
      <sz val="20"/>
      <color theme="1"/>
      <name val="ＭＳ Ｐゴシック"/>
      <family val="3"/>
      <charset val="128"/>
      <scheme val="minor"/>
    </font>
    <font>
      <u/>
      <sz val="14"/>
      <name val="ＭＳ Ｐゴシック"/>
      <family val="3"/>
      <charset val="128"/>
      <scheme val="minor"/>
    </font>
    <font>
      <b/>
      <sz val="12"/>
      <color theme="1"/>
      <name val="ＭＳ Ｐ明朝"/>
      <family val="1"/>
      <charset val="128"/>
    </font>
    <font>
      <sz val="9"/>
      <color rgb="FF000000"/>
      <name val="Meiryo UI"/>
      <family val="3"/>
      <charset val="128"/>
    </font>
    <font>
      <sz val="16"/>
      <color rgb="FFFF0000"/>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u val="double"/>
      <sz val="20"/>
      <name val="ＭＳ Ｐゴシック"/>
      <family val="3"/>
      <charset val="128"/>
      <scheme val="minor"/>
    </font>
    <font>
      <sz val="16"/>
      <name val="ＭＳ Ｐゴシック"/>
      <family val="3"/>
      <charset val="128"/>
      <scheme val="minor"/>
    </font>
    <font>
      <sz val="20"/>
      <color rgb="FFFF0000"/>
      <name val="ＭＳ Ｐゴシック"/>
      <family val="3"/>
      <charset val="128"/>
      <scheme val="minor"/>
    </font>
    <font>
      <b/>
      <sz val="16"/>
      <color rgb="FFFF0000"/>
      <name val="ＭＳ Ｐゴシック"/>
      <family val="3"/>
      <charset val="128"/>
      <scheme val="minor"/>
    </font>
    <font>
      <b/>
      <sz val="12"/>
      <name val="ＭＳ Ｐゴシック"/>
      <family val="3"/>
      <charset val="128"/>
      <scheme val="minor"/>
    </font>
    <font>
      <b/>
      <sz val="11"/>
      <color rgb="FFFF0000"/>
      <name val="ＭＳ Ｐゴシック"/>
      <family val="3"/>
      <charset val="128"/>
      <scheme val="minor"/>
    </font>
    <font>
      <sz val="8"/>
      <color indexed="81"/>
      <name val="MS P ゴシック"/>
      <family val="3"/>
      <charset val="128"/>
    </font>
    <font>
      <sz val="8"/>
      <color indexed="10"/>
      <name val="MS P ゴシック"/>
      <family val="3"/>
      <charset val="128"/>
    </font>
    <font>
      <b/>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darkGray">
        <fgColor theme="0" tint="-0.499984740745262"/>
        <bgColor theme="0" tint="-0.24994659260841701"/>
      </patternFill>
    </fill>
    <fill>
      <patternFill patternType="solid">
        <fgColor theme="9" tint="0.79998168889431442"/>
        <bgColor indexed="64"/>
      </patternFill>
    </fill>
    <fill>
      <patternFill patternType="solid">
        <fgColor rgb="FFFFFF00"/>
        <bgColor indexed="64"/>
      </patternFill>
    </fill>
  </fills>
  <borders count="10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alignment vertical="center"/>
    </xf>
    <xf numFmtId="9" fontId="9" fillId="0" borderId="0" applyFont="0" applyFill="0" applyBorder="0" applyAlignment="0" applyProtection="0">
      <alignment vertical="center"/>
    </xf>
    <xf numFmtId="9" fontId="5"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xf numFmtId="6" fontId="9" fillId="0" borderId="0" applyFont="0" applyFill="0" applyBorder="0" applyAlignment="0" applyProtection="0">
      <alignment vertical="center"/>
    </xf>
    <xf numFmtId="0" fontId="5" fillId="0" borderId="0"/>
    <xf numFmtId="0" fontId="5" fillId="0" borderId="0"/>
    <xf numFmtId="0" fontId="5" fillId="0" borderId="0">
      <alignment vertical="center"/>
    </xf>
    <xf numFmtId="0" fontId="6" fillId="0" borderId="0"/>
  </cellStyleXfs>
  <cellXfs count="547">
    <xf numFmtId="0" fontId="0" fillId="0" borderId="0" xfId="0">
      <alignment vertical="center"/>
    </xf>
    <xf numFmtId="38" fontId="10" fillId="0" borderId="0" xfId="3" applyFont="1" applyAlignment="1"/>
    <xf numFmtId="38" fontId="10" fillId="0" borderId="0" xfId="3" applyFont="1" applyAlignment="1">
      <alignment shrinkToFit="1"/>
    </xf>
    <xf numFmtId="38" fontId="10" fillId="0" borderId="0" xfId="3" applyFont="1" applyAlignment="1">
      <alignment horizontal="center" shrinkToFit="1"/>
    </xf>
    <xf numFmtId="176" fontId="10" fillId="0" borderId="0" xfId="3" applyNumberFormat="1" applyFont="1" applyAlignment="1">
      <alignment shrinkToFit="1"/>
    </xf>
    <xf numFmtId="38" fontId="10" fillId="0" borderId="0" xfId="3" applyFont="1" applyAlignment="1">
      <alignment horizontal="center"/>
    </xf>
    <xf numFmtId="176" fontId="10" fillId="0" borderId="0" xfId="3" applyNumberFormat="1" applyFont="1" applyAlignment="1"/>
    <xf numFmtId="38" fontId="11" fillId="2" borderId="1" xfId="3" applyFont="1" applyFill="1" applyBorder="1" applyAlignment="1">
      <alignment horizontal="left" indent="1"/>
    </xf>
    <xf numFmtId="38" fontId="11" fillId="2" borderId="2" xfId="3" applyFont="1" applyFill="1" applyBorder="1" applyAlignment="1"/>
    <xf numFmtId="38" fontId="11" fillId="2" borderId="0" xfId="3" applyFont="1" applyFill="1" applyBorder="1" applyAlignment="1"/>
    <xf numFmtId="38" fontId="11" fillId="2" borderId="0" xfId="3" applyFont="1" applyFill="1" applyBorder="1" applyAlignment="1">
      <alignment horizontal="center"/>
    </xf>
    <xf numFmtId="176" fontId="11" fillId="2" borderId="0" xfId="3" applyNumberFormat="1" applyFont="1" applyFill="1" applyBorder="1" applyAlignment="1"/>
    <xf numFmtId="38" fontId="11" fillId="0" borderId="0" xfId="3" applyFont="1" applyAlignment="1"/>
    <xf numFmtId="38" fontId="11" fillId="2" borderId="1" xfId="3" applyFont="1" applyFill="1" applyBorder="1" applyAlignment="1"/>
    <xf numFmtId="38" fontId="12" fillId="0" borderId="0" xfId="3" applyFont="1" applyAlignment="1">
      <alignment shrinkToFit="1"/>
    </xf>
    <xf numFmtId="38" fontId="12" fillId="0" borderId="0" xfId="3" applyFont="1" applyAlignment="1">
      <alignment horizontal="center" shrinkToFit="1"/>
    </xf>
    <xf numFmtId="38" fontId="11" fillId="2" borderId="1" xfId="3" applyFont="1" applyFill="1" applyBorder="1" applyAlignment="1">
      <alignment horizontal="left"/>
    </xf>
    <xf numFmtId="38" fontId="11" fillId="2" borderId="2" xfId="3" applyFont="1" applyFill="1" applyBorder="1" applyAlignment="1">
      <alignment horizontal="left" indent="1"/>
    </xf>
    <xf numFmtId="38" fontId="12" fillId="0" borderId="3" xfId="3" applyFont="1" applyBorder="1" applyAlignment="1">
      <alignment shrinkToFit="1"/>
    </xf>
    <xf numFmtId="38" fontId="12" fillId="0" borderId="2" xfId="3" applyFont="1" applyBorder="1" applyAlignment="1">
      <alignment horizontal="center" shrinkToFit="1"/>
    </xf>
    <xf numFmtId="176" fontId="12" fillId="0" borderId="2" xfId="3" applyNumberFormat="1" applyFont="1" applyBorder="1" applyAlignment="1">
      <alignment horizontal="center" shrinkToFit="1"/>
    </xf>
    <xf numFmtId="38" fontId="12" fillId="0" borderId="4" xfId="3" applyFont="1" applyBorder="1" applyAlignment="1">
      <alignment horizontal="center" shrinkToFit="1"/>
    </xf>
    <xf numFmtId="176" fontId="12" fillId="0" borderId="3" xfId="3" applyNumberFormat="1" applyFont="1" applyBorder="1" applyAlignment="1">
      <alignment horizontal="center" shrinkToFit="1"/>
    </xf>
    <xf numFmtId="38" fontId="12" fillId="0" borderId="0" xfId="3" applyFont="1" applyAlignment="1">
      <alignment horizontal="right" shrinkToFit="1"/>
    </xf>
    <xf numFmtId="176" fontId="12" fillId="0" borderId="0" xfId="3" applyNumberFormat="1" applyFont="1" applyAlignment="1">
      <alignment horizontal="right" shrinkToFit="1"/>
    </xf>
    <xf numFmtId="176" fontId="12" fillId="0" borderId="5" xfId="3" applyNumberFormat="1" applyFont="1" applyBorder="1" applyAlignment="1">
      <alignment horizontal="right" shrinkToFit="1"/>
    </xf>
    <xf numFmtId="9" fontId="12" fillId="0" borderId="0" xfId="1" applyFont="1" applyBorder="1" applyAlignment="1">
      <alignment horizontal="right" shrinkToFit="1"/>
    </xf>
    <xf numFmtId="38" fontId="12" fillId="0" borderId="6" xfId="3" applyFont="1" applyBorder="1" applyAlignment="1">
      <alignment horizontal="right" shrinkToFit="1"/>
    </xf>
    <xf numFmtId="38" fontId="12" fillId="0" borderId="0" xfId="3" applyFont="1" applyBorder="1" applyAlignment="1">
      <alignment horizontal="right" shrinkToFit="1"/>
    </xf>
    <xf numFmtId="176" fontId="12" fillId="0" borderId="3" xfId="3" applyNumberFormat="1" applyFont="1" applyBorder="1" applyAlignment="1">
      <alignment horizontal="right" shrinkToFit="1"/>
    </xf>
    <xf numFmtId="38" fontId="12" fillId="0" borderId="2" xfId="3" applyFont="1" applyBorder="1" applyAlignment="1">
      <alignment horizontal="right" shrinkToFit="1"/>
    </xf>
    <xf numFmtId="38" fontId="12" fillId="0" borderId="4" xfId="3" applyFont="1" applyBorder="1" applyAlignment="1">
      <alignment horizontal="right" shrinkToFit="1"/>
    </xf>
    <xf numFmtId="38" fontId="10" fillId="2" borderId="0" xfId="3" applyFont="1" applyFill="1" applyBorder="1" applyAlignment="1"/>
    <xf numFmtId="38" fontId="10" fillId="2" borderId="2" xfId="3" applyFont="1" applyFill="1" applyBorder="1" applyAlignment="1"/>
    <xf numFmtId="38" fontId="10" fillId="2" borderId="2" xfId="3" applyFont="1" applyFill="1" applyBorder="1" applyAlignment="1">
      <alignment horizontal="center"/>
    </xf>
    <xf numFmtId="176" fontId="10" fillId="2" borderId="2" xfId="3" applyNumberFormat="1" applyFont="1" applyFill="1" applyBorder="1" applyAlignment="1"/>
    <xf numFmtId="38" fontId="10" fillId="2" borderId="0" xfId="3" applyFont="1" applyFill="1" applyBorder="1" applyAlignment="1">
      <alignment horizontal="center"/>
    </xf>
    <xf numFmtId="176" fontId="10" fillId="2" borderId="0" xfId="3" applyNumberFormat="1" applyFont="1" applyFill="1" applyBorder="1" applyAlignment="1"/>
    <xf numFmtId="38" fontId="13" fillId="2" borderId="0" xfId="3" applyFont="1" applyFill="1" applyBorder="1" applyAlignment="1"/>
    <xf numFmtId="38" fontId="10" fillId="2" borderId="0" xfId="3" applyFont="1" applyFill="1" applyBorder="1" applyAlignment="1">
      <alignment horizontal="right" vertical="top"/>
    </xf>
    <xf numFmtId="38" fontId="12" fillId="2" borderId="0" xfId="3" applyFont="1" applyFill="1" applyBorder="1" applyAlignment="1">
      <alignment horizontal="right" vertical="top"/>
    </xf>
    <xf numFmtId="38" fontId="14" fillId="2" borderId="0" xfId="3" applyFont="1" applyFill="1" applyBorder="1" applyAlignment="1"/>
    <xf numFmtId="0" fontId="0" fillId="0" borderId="0" xfId="0" applyFont="1">
      <alignment vertical="center"/>
    </xf>
    <xf numFmtId="0" fontId="0" fillId="0" borderId="0" xfId="0" applyFont="1" applyBorder="1">
      <alignment vertical="center"/>
    </xf>
    <xf numFmtId="0" fontId="0" fillId="0" borderId="0" xfId="0" applyFont="1" applyAlignment="1">
      <alignment vertical="center"/>
    </xf>
    <xf numFmtId="0" fontId="16" fillId="0" borderId="0" xfId="0" applyFont="1">
      <alignment vertical="center"/>
    </xf>
    <xf numFmtId="0" fontId="16" fillId="0" borderId="0" xfId="0" applyFont="1" applyAlignment="1">
      <alignment horizontal="center" vertical="center"/>
    </xf>
    <xf numFmtId="38" fontId="16" fillId="0" borderId="0" xfId="3" applyFont="1">
      <alignment vertical="center"/>
    </xf>
    <xf numFmtId="49" fontId="16" fillId="0" borderId="0" xfId="0" applyNumberFormat="1" applyFont="1" applyAlignment="1">
      <alignment horizontal="center" vertical="center"/>
    </xf>
    <xf numFmtId="177" fontId="16" fillId="0" borderId="0" xfId="0" applyNumberFormat="1" applyFont="1">
      <alignment vertical="center"/>
    </xf>
    <xf numFmtId="176" fontId="16" fillId="0" borderId="0" xfId="0" applyNumberFormat="1" applyFont="1">
      <alignment vertical="center"/>
    </xf>
    <xf numFmtId="0" fontId="16" fillId="0" borderId="0" xfId="0" applyFont="1" applyAlignment="1">
      <alignment vertical="top"/>
    </xf>
    <xf numFmtId="0" fontId="16" fillId="0" borderId="0" xfId="0" applyFont="1" applyAlignment="1">
      <alignment horizontal="center" vertical="top"/>
    </xf>
    <xf numFmtId="0" fontId="16" fillId="0" borderId="5" xfId="0" applyFont="1" applyBorder="1" applyAlignment="1">
      <alignment horizontal="center" vertical="center"/>
    </xf>
    <xf numFmtId="0" fontId="16" fillId="0" borderId="5" xfId="0" applyFont="1" applyBorder="1">
      <alignment vertical="center"/>
    </xf>
    <xf numFmtId="177" fontId="16" fillId="0" borderId="14" xfId="0" applyNumberFormat="1" applyFont="1" applyBorder="1" applyAlignment="1">
      <alignment horizontal="center" vertical="center"/>
    </xf>
    <xf numFmtId="177" fontId="16" fillId="0" borderId="35" xfId="0" applyNumberFormat="1" applyFont="1" applyBorder="1">
      <alignment vertical="center"/>
    </xf>
    <xf numFmtId="38" fontId="16" fillId="0" borderId="5" xfId="3" applyFont="1" applyBorder="1">
      <alignment vertical="center"/>
    </xf>
    <xf numFmtId="177" fontId="20" fillId="0" borderId="36" xfId="0" applyNumberFormat="1" applyFont="1" applyBorder="1" applyAlignment="1">
      <alignment horizontal="center" vertical="center"/>
    </xf>
    <xf numFmtId="0" fontId="20" fillId="0" borderId="5" xfId="0" applyFont="1" applyBorder="1" applyAlignment="1">
      <alignment horizontal="center" vertical="center"/>
    </xf>
    <xf numFmtId="0" fontId="16" fillId="0" borderId="0" xfId="0" applyFont="1" applyBorder="1" applyAlignment="1">
      <alignment horizontal="center" vertical="center"/>
    </xf>
    <xf numFmtId="0" fontId="0" fillId="4" borderId="13" xfId="0" applyFont="1" applyFill="1" applyBorder="1" applyProtection="1">
      <alignment vertical="center"/>
      <protection locked="0"/>
    </xf>
    <xf numFmtId="0" fontId="0" fillId="3" borderId="0" xfId="0" applyFill="1">
      <alignment vertical="center"/>
    </xf>
    <xf numFmtId="0" fontId="36" fillId="0" borderId="0" xfId="0" applyFont="1">
      <alignment vertical="center"/>
    </xf>
    <xf numFmtId="0" fontId="0" fillId="0" borderId="0" xfId="0" applyAlignment="1">
      <alignment horizontal="center" vertical="center"/>
    </xf>
    <xf numFmtId="0" fontId="24" fillId="0" borderId="0" xfId="0" applyFont="1">
      <alignment vertical="center"/>
    </xf>
    <xf numFmtId="0" fontId="23" fillId="0" borderId="0" xfId="0" applyFont="1">
      <alignment vertical="center"/>
    </xf>
    <xf numFmtId="0" fontId="15" fillId="0" borderId="0" xfId="0" applyFont="1">
      <alignment vertical="center"/>
    </xf>
    <xf numFmtId="0" fontId="0" fillId="4" borderId="0" xfId="0" applyFill="1">
      <alignment vertical="center"/>
    </xf>
    <xf numFmtId="0" fontId="0" fillId="0" borderId="0" xfId="0" applyFill="1">
      <alignment vertical="center"/>
    </xf>
    <xf numFmtId="0" fontId="0" fillId="6" borderId="0" xfId="0" applyFill="1">
      <alignment vertical="center"/>
    </xf>
    <xf numFmtId="0" fontId="0" fillId="0" borderId="14" xfId="0" applyFont="1" applyBorder="1" applyProtection="1">
      <alignment vertical="center"/>
      <protection locked="0"/>
    </xf>
    <xf numFmtId="0" fontId="0" fillId="0" borderId="0" xfId="0" applyFont="1" applyBorder="1" applyAlignment="1">
      <alignment vertical="center"/>
    </xf>
    <xf numFmtId="38" fontId="16" fillId="0" borderId="0" xfId="3" applyFont="1" applyBorder="1">
      <alignment vertical="center"/>
    </xf>
    <xf numFmtId="0" fontId="16" fillId="0" borderId="0" xfId="0" applyFont="1" applyBorder="1">
      <alignment vertical="center"/>
    </xf>
    <xf numFmtId="49" fontId="20" fillId="0" borderId="62" xfId="0" applyNumberFormat="1" applyFont="1" applyBorder="1" applyAlignment="1">
      <alignment horizontal="center" vertical="center"/>
    </xf>
    <xf numFmtId="0" fontId="20" fillId="0" borderId="63" xfId="0" applyFont="1" applyBorder="1" applyAlignment="1">
      <alignment horizontal="center" vertical="center"/>
    </xf>
    <xf numFmtId="176" fontId="20" fillId="0" borderId="63" xfId="0" applyNumberFormat="1" applyFont="1" applyBorder="1" applyAlignment="1">
      <alignment horizontal="center" vertical="center"/>
    </xf>
    <xf numFmtId="177" fontId="20" fillId="0" borderId="63" xfId="0" applyNumberFormat="1" applyFont="1" applyBorder="1" applyAlignment="1">
      <alignment horizontal="center" vertical="center"/>
    </xf>
    <xf numFmtId="49" fontId="16" fillId="0" borderId="0" xfId="0" applyNumberFormat="1" applyFont="1" applyBorder="1" applyAlignment="1">
      <alignment horizontal="center" vertical="center"/>
    </xf>
    <xf numFmtId="176" fontId="16" fillId="0" borderId="0" xfId="0" applyNumberFormat="1" applyFont="1" applyBorder="1">
      <alignment vertical="center"/>
    </xf>
    <xf numFmtId="177" fontId="16" fillId="0" borderId="0" xfId="0" applyNumberFormat="1" applyFont="1" applyBorder="1">
      <alignment vertical="center"/>
    </xf>
    <xf numFmtId="49" fontId="16" fillId="3" borderId="64" xfId="3" applyNumberFormat="1" applyFont="1" applyFill="1" applyBorder="1" applyAlignment="1" applyProtection="1">
      <alignment horizontal="center" vertical="center"/>
      <protection locked="0"/>
    </xf>
    <xf numFmtId="49" fontId="16" fillId="3" borderId="61" xfId="3" applyNumberFormat="1" applyFont="1" applyFill="1" applyBorder="1" applyAlignment="1" applyProtection="1">
      <alignment horizontal="center" vertical="center"/>
      <protection locked="0"/>
    </xf>
    <xf numFmtId="177" fontId="16" fillId="0" borderId="38" xfId="0" applyNumberFormat="1" applyFont="1" applyBorder="1" applyAlignment="1">
      <alignment horizontal="center" vertical="center"/>
    </xf>
    <xf numFmtId="177" fontId="16" fillId="0" borderId="10" xfId="0" applyNumberFormat="1" applyFont="1" applyBorder="1">
      <alignment vertical="center"/>
    </xf>
    <xf numFmtId="177" fontId="16" fillId="0" borderId="1" xfId="0" applyNumberFormat="1" applyFont="1" applyBorder="1" applyAlignment="1">
      <alignment horizontal="centerContinuous" vertical="center"/>
    </xf>
    <xf numFmtId="177" fontId="16" fillId="0" borderId="15" xfId="0" applyNumberFormat="1" applyFont="1" applyBorder="1" applyAlignment="1">
      <alignment horizontal="centerContinuous" vertical="center"/>
    </xf>
    <xf numFmtId="9" fontId="16" fillId="0" borderId="10" xfId="1" applyFont="1" applyBorder="1" applyAlignment="1">
      <alignment horizontal="center" vertical="center"/>
    </xf>
    <xf numFmtId="177" fontId="16" fillId="0" borderId="4" xfId="0" applyNumberFormat="1" applyFont="1" applyBorder="1">
      <alignment vertical="center"/>
    </xf>
    <xf numFmtId="177" fontId="38" fillId="0" borderId="36" xfId="0" applyNumberFormat="1" applyFont="1" applyBorder="1" applyAlignment="1">
      <alignment horizontal="center" vertical="center"/>
    </xf>
    <xf numFmtId="177" fontId="20" fillId="0" borderId="70" xfId="0" applyNumberFormat="1" applyFont="1" applyBorder="1" applyAlignment="1">
      <alignment horizontal="center" vertical="center"/>
    </xf>
    <xf numFmtId="0" fontId="39" fillId="0" borderId="0" xfId="0" applyFont="1">
      <alignment vertical="center"/>
    </xf>
    <xf numFmtId="0" fontId="23" fillId="4" borderId="25" xfId="0" applyFont="1" applyFill="1" applyBorder="1" applyAlignment="1" applyProtection="1">
      <alignment horizontal="center" vertical="center"/>
      <protection locked="0"/>
    </xf>
    <xf numFmtId="38" fontId="11" fillId="2" borderId="2" xfId="3" applyFont="1" applyFill="1" applyBorder="1" applyAlignment="1">
      <alignment horizontal="right"/>
    </xf>
    <xf numFmtId="0" fontId="34" fillId="0" borderId="58" xfId="0" applyFont="1" applyBorder="1" applyAlignment="1">
      <alignment vertical="center" wrapText="1"/>
    </xf>
    <xf numFmtId="0" fontId="34" fillId="0" borderId="57" xfId="0" applyFont="1" applyBorder="1" applyAlignment="1">
      <alignment horizontal="center"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31" fillId="0" borderId="0" xfId="0" applyFont="1">
      <alignment vertical="center"/>
    </xf>
    <xf numFmtId="0" fontId="3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0" fillId="0" borderId="0" xfId="0" applyBorder="1">
      <alignment vertical="center"/>
    </xf>
    <xf numFmtId="0" fontId="44" fillId="8" borderId="0" xfId="0" applyFont="1" applyFill="1">
      <alignment vertical="center"/>
    </xf>
    <xf numFmtId="0" fontId="40" fillId="8" borderId="0" xfId="0" applyFont="1" applyFill="1">
      <alignment vertical="center"/>
    </xf>
    <xf numFmtId="0" fontId="0" fillId="8" borderId="0" xfId="0" applyFill="1">
      <alignment vertical="center"/>
    </xf>
    <xf numFmtId="0" fontId="39" fillId="0" borderId="0" xfId="0" applyFont="1" applyAlignment="1">
      <alignment horizontal="center" vertical="center"/>
    </xf>
    <xf numFmtId="0" fontId="0" fillId="2" borderId="0" xfId="0" applyFont="1" applyFill="1" applyAlignment="1">
      <alignment vertical="center"/>
    </xf>
    <xf numFmtId="0" fontId="0" fillId="2" borderId="0" xfId="0" applyFont="1" applyFill="1">
      <alignment vertical="center"/>
    </xf>
    <xf numFmtId="0" fontId="15" fillId="2" borderId="0" xfId="0" applyFont="1" applyFill="1" applyAlignment="1">
      <alignment vertical="center"/>
    </xf>
    <xf numFmtId="0" fontId="0" fillId="2" borderId="7" xfId="0" applyFont="1" applyFill="1" applyBorder="1">
      <alignment vertical="center"/>
    </xf>
    <xf numFmtId="0" fontId="0" fillId="2" borderId="8" xfId="0" applyFont="1" applyFill="1" applyBorder="1">
      <alignment vertical="center"/>
    </xf>
    <xf numFmtId="0" fontId="19" fillId="2" borderId="8" xfId="9" applyFont="1" applyFill="1" applyBorder="1" applyAlignment="1" applyProtection="1">
      <alignment horizontal="center" vertical="center"/>
      <protection locked="0"/>
    </xf>
    <xf numFmtId="0" fontId="19" fillId="2" borderId="9" xfId="9" applyFont="1" applyFill="1" applyBorder="1" applyAlignment="1" applyProtection="1">
      <alignment horizontal="center" vertical="center"/>
      <protection locked="0"/>
    </xf>
    <xf numFmtId="0" fontId="22" fillId="2" borderId="24" xfId="0" applyFont="1" applyFill="1" applyBorder="1" applyAlignment="1">
      <alignment vertical="top"/>
    </xf>
    <xf numFmtId="0" fontId="16" fillId="2" borderId="12" xfId="0" applyFont="1" applyFill="1" applyBorder="1" applyAlignment="1">
      <alignment horizontal="distributed" vertical="center" indent="1"/>
    </xf>
    <xf numFmtId="0" fontId="16" fillId="2" borderId="25" xfId="0" applyFont="1" applyFill="1" applyBorder="1" applyAlignment="1">
      <alignment horizontal="center" vertical="center"/>
    </xf>
    <xf numFmtId="0" fontId="16" fillId="2" borderId="12" xfId="0" applyFont="1" applyFill="1" applyBorder="1" applyAlignment="1">
      <alignment horizontal="distributed" indent="1"/>
    </xf>
    <xf numFmtId="0" fontId="16" fillId="2" borderId="20"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0" xfId="0" applyFont="1" applyFill="1" applyProtection="1">
      <alignment vertical="center"/>
      <protection locked="0"/>
    </xf>
    <xf numFmtId="0" fontId="20" fillId="2" borderId="76" xfId="0" applyFont="1" applyFill="1" applyBorder="1" applyAlignment="1">
      <alignment horizontal="center" vertical="center"/>
    </xf>
    <xf numFmtId="0" fontId="20" fillId="2" borderId="0" xfId="0" applyFont="1" applyFill="1" applyAlignment="1"/>
    <xf numFmtId="0" fontId="20" fillId="2" borderId="28"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3" xfId="0" applyFont="1" applyFill="1" applyBorder="1">
      <alignment vertical="center"/>
    </xf>
    <xf numFmtId="49" fontId="16" fillId="2" borderId="64" xfId="3" applyNumberFormat="1" applyFont="1" applyFill="1" applyBorder="1" applyAlignment="1" applyProtection="1">
      <alignment horizontal="center" vertical="center"/>
      <protection locked="0"/>
    </xf>
    <xf numFmtId="38" fontId="16" fillId="2" borderId="17" xfId="3" applyFont="1" applyFill="1" applyBorder="1" applyAlignment="1" applyProtection="1">
      <alignment horizontal="center" vertical="center"/>
      <protection locked="0"/>
    </xf>
    <xf numFmtId="0" fontId="0" fillId="2" borderId="17" xfId="0" applyFont="1" applyFill="1" applyBorder="1" applyAlignment="1" applyProtection="1">
      <alignment horizontal="center" shrinkToFit="1"/>
      <protection locked="0"/>
    </xf>
    <xf numFmtId="184" fontId="27" fillId="2" borderId="27" xfId="0" applyNumberFormat="1" applyFont="1" applyFill="1" applyBorder="1" applyAlignment="1" applyProtection="1">
      <alignment horizontal="right" shrinkToFit="1"/>
      <protection locked="0"/>
    </xf>
    <xf numFmtId="184" fontId="9" fillId="2" borderId="22" xfId="3" applyNumberFormat="1" applyFont="1" applyFill="1" applyBorder="1" applyAlignment="1"/>
    <xf numFmtId="177" fontId="18" fillId="2" borderId="32" xfId="0" applyNumberFormat="1" applyFont="1" applyFill="1" applyBorder="1" applyAlignment="1" applyProtection="1">
      <alignment horizontal="center" shrinkToFit="1"/>
      <protection locked="0"/>
    </xf>
    <xf numFmtId="184" fontId="27" fillId="2" borderId="19" xfId="0" applyNumberFormat="1" applyFont="1" applyFill="1" applyBorder="1" applyAlignment="1" applyProtection="1">
      <alignment horizontal="right" shrinkToFit="1"/>
      <protection locked="0"/>
    </xf>
    <xf numFmtId="177" fontId="18" fillId="2" borderId="33" xfId="0" applyNumberFormat="1" applyFont="1" applyFill="1" applyBorder="1" applyAlignment="1" applyProtection="1">
      <alignment horizontal="center" shrinkToFit="1"/>
      <protection locked="0"/>
    </xf>
    <xf numFmtId="0" fontId="0" fillId="2" borderId="0" xfId="0" applyFont="1" applyFill="1" applyBorder="1">
      <alignment vertical="center"/>
    </xf>
    <xf numFmtId="180" fontId="18" fillId="2" borderId="33" xfId="0" applyNumberFormat="1" applyFont="1" applyFill="1" applyBorder="1" applyAlignment="1" applyProtection="1">
      <alignment horizontal="center" shrinkToFit="1"/>
      <protection locked="0"/>
    </xf>
    <xf numFmtId="0" fontId="0" fillId="2" borderId="14" xfId="0" applyFont="1" applyFill="1" applyBorder="1" applyProtection="1">
      <alignment vertical="center"/>
    </xf>
    <xf numFmtId="0" fontId="20" fillId="2" borderId="15" xfId="0" applyFont="1" applyFill="1" applyBorder="1" applyAlignment="1" applyProtection="1">
      <alignment horizontal="distributed" vertical="center"/>
    </xf>
    <xf numFmtId="0" fontId="21" fillId="2" borderId="15" xfId="0" applyFont="1" applyFill="1" applyBorder="1" applyAlignment="1" applyProtection="1">
      <alignment horizontal="distributed" vertical="center"/>
    </xf>
    <xf numFmtId="49" fontId="16" fillId="2" borderId="22" xfId="0" applyNumberFormat="1" applyFont="1" applyFill="1" applyBorder="1" applyAlignment="1" applyProtection="1">
      <alignment horizontal="center" shrinkToFit="1"/>
      <protection locked="0"/>
    </xf>
    <xf numFmtId="49" fontId="16" fillId="2" borderId="17" xfId="0" applyNumberFormat="1" applyFont="1" applyFill="1" applyBorder="1" applyAlignment="1" applyProtection="1">
      <alignment horizontal="left" shrinkToFit="1"/>
      <protection locked="0"/>
    </xf>
    <xf numFmtId="183" fontId="0" fillId="2" borderId="0" xfId="0" applyNumberFormat="1" applyFont="1" applyFill="1" applyAlignment="1">
      <alignment horizontal="right" vertical="center"/>
    </xf>
    <xf numFmtId="0" fontId="0" fillId="2" borderId="18" xfId="0" applyFont="1" applyFill="1" applyBorder="1" applyAlignment="1" applyProtection="1">
      <alignment horizontal="center" shrinkToFit="1"/>
      <protection locked="0"/>
    </xf>
    <xf numFmtId="0" fontId="20" fillId="2" borderId="15" xfId="0" applyFont="1" applyFill="1" applyBorder="1" applyAlignment="1">
      <alignment horizontal="distributed" vertical="center" shrinkToFit="1"/>
    </xf>
    <xf numFmtId="177" fontId="16" fillId="2" borderId="17" xfId="0" applyNumberFormat="1" applyFont="1" applyFill="1" applyBorder="1" applyAlignment="1" applyProtection="1">
      <alignment horizontal="left" shrinkToFit="1"/>
      <protection locked="0"/>
    </xf>
    <xf numFmtId="177" fontId="0" fillId="2" borderId="17" xfId="0" applyNumberFormat="1" applyFont="1" applyFill="1" applyBorder="1" applyAlignment="1" applyProtection="1">
      <alignment horizontal="center" shrinkToFit="1"/>
      <protection locked="0"/>
    </xf>
    <xf numFmtId="0" fontId="17" fillId="2" borderId="0" xfId="0" applyFont="1" applyFill="1" applyBorder="1" applyAlignment="1">
      <alignment vertical="center" shrinkToFit="1"/>
    </xf>
    <xf numFmtId="49" fontId="16" fillId="2" borderId="23" xfId="0" applyNumberFormat="1" applyFont="1" applyFill="1" applyBorder="1" applyAlignment="1" applyProtection="1">
      <alignment horizontal="center" shrinkToFit="1"/>
      <protection locked="0"/>
    </xf>
    <xf numFmtId="177" fontId="16" fillId="2" borderId="20" xfId="0" applyNumberFormat="1" applyFont="1" applyFill="1" applyBorder="1" applyAlignment="1" applyProtection="1">
      <alignment horizontal="left" shrinkToFit="1"/>
      <protection locked="0"/>
    </xf>
    <xf numFmtId="177" fontId="0" fillId="2" borderId="20" xfId="0" applyNumberFormat="1" applyFont="1" applyFill="1" applyBorder="1" applyAlignment="1" applyProtection="1">
      <alignment horizontal="center" shrinkToFit="1"/>
      <protection locked="0"/>
    </xf>
    <xf numFmtId="184" fontId="27" fillId="2" borderId="21" xfId="0" applyNumberFormat="1" applyFont="1" applyFill="1" applyBorder="1" applyAlignment="1" applyProtection="1">
      <alignment horizontal="right" shrinkToFit="1"/>
      <protection locked="0"/>
    </xf>
    <xf numFmtId="177" fontId="18" fillId="2" borderId="34" xfId="0" applyNumberFormat="1" applyFont="1" applyFill="1" applyBorder="1" applyAlignment="1" applyProtection="1">
      <alignment horizontal="center" shrinkToFit="1"/>
      <protection locked="0"/>
    </xf>
    <xf numFmtId="0" fontId="16" fillId="2" borderId="0" xfId="0" applyFont="1" applyFill="1" applyBorder="1" applyAlignment="1">
      <alignment horizontal="center" vertical="center"/>
    </xf>
    <xf numFmtId="0" fontId="25" fillId="2" borderId="8" xfId="0" applyFont="1" applyFill="1" applyBorder="1" applyAlignment="1">
      <alignment shrinkToFit="1"/>
    </xf>
    <xf numFmtId="0" fontId="25" fillId="2" borderId="0" xfId="0" applyFont="1" applyFill="1" applyBorder="1" applyAlignment="1">
      <alignment shrinkToFit="1"/>
    </xf>
    <xf numFmtId="9" fontId="23" fillId="2" borderId="1" xfId="1" applyFont="1" applyFill="1" applyBorder="1" applyAlignment="1" applyProtection="1">
      <alignment horizontal="center"/>
      <protection locked="0"/>
    </xf>
    <xf numFmtId="0" fontId="28" fillId="2" borderId="0" xfId="0" applyFont="1" applyFill="1" applyBorder="1" applyAlignment="1">
      <alignment vertical="center"/>
    </xf>
    <xf numFmtId="184" fontId="24" fillId="2" borderId="14" xfId="0" applyNumberFormat="1" applyFont="1" applyFill="1" applyBorder="1" applyAlignment="1">
      <alignment horizontal="right" shrinkToFit="1"/>
    </xf>
    <xf numFmtId="0" fontId="26" fillId="2" borderId="10" xfId="0" applyFont="1" applyFill="1" applyBorder="1" applyAlignment="1">
      <alignment shrinkToFit="1"/>
    </xf>
    <xf numFmtId="182" fontId="38" fillId="2" borderId="0" xfId="0" applyNumberFormat="1" applyFont="1" applyFill="1" applyBorder="1" applyAlignment="1">
      <alignment horizontal="center"/>
    </xf>
    <xf numFmtId="0" fontId="16" fillId="2" borderId="0" xfId="0" applyFont="1" applyFill="1" applyAlignment="1"/>
    <xf numFmtId="0" fontId="20" fillId="2" borderId="0" xfId="0" applyFont="1" applyFill="1" applyAlignment="1">
      <alignment horizontal="right"/>
    </xf>
    <xf numFmtId="0" fontId="0" fillId="2" borderId="0" xfId="0" applyFont="1" applyFill="1" applyAlignment="1" applyProtection="1">
      <alignment vertical="center"/>
    </xf>
    <xf numFmtId="0" fontId="0" fillId="2" borderId="0" xfId="0" applyFont="1" applyFill="1" applyProtection="1">
      <alignment vertical="center"/>
    </xf>
    <xf numFmtId="0" fontId="15" fillId="2" borderId="0" xfId="0" applyFont="1" applyFill="1" applyAlignment="1" applyProtection="1">
      <alignment vertical="center"/>
    </xf>
    <xf numFmtId="0" fontId="0" fillId="2" borderId="7" xfId="0" applyFont="1" applyFill="1" applyBorder="1" applyProtection="1">
      <alignment vertical="center"/>
    </xf>
    <xf numFmtId="0" fontId="0" fillId="2" borderId="8" xfId="0" applyFont="1" applyFill="1" applyBorder="1" applyProtection="1">
      <alignment vertical="center"/>
    </xf>
    <xf numFmtId="0" fontId="19" fillId="2" borderId="8" xfId="9" applyFont="1" applyFill="1" applyBorder="1" applyAlignment="1" applyProtection="1">
      <alignment horizontal="center" vertical="center"/>
    </xf>
    <xf numFmtId="0" fontId="19" fillId="2" borderId="9" xfId="9" applyFont="1" applyFill="1" applyBorder="1" applyAlignment="1" applyProtection="1">
      <alignment horizontal="center" vertical="center"/>
    </xf>
    <xf numFmtId="0" fontId="22" fillId="2" borderId="24" xfId="0" applyFont="1" applyFill="1" applyBorder="1" applyAlignment="1" applyProtection="1">
      <alignment vertical="top"/>
    </xf>
    <xf numFmtId="0" fontId="16" fillId="2" borderId="12" xfId="0" applyFont="1" applyFill="1" applyBorder="1" applyAlignment="1" applyProtection="1">
      <alignment horizontal="distributed" vertical="center" indent="1"/>
    </xf>
    <xf numFmtId="0" fontId="16" fillId="2" borderId="25" xfId="0" applyFont="1" applyFill="1" applyBorder="1" applyAlignment="1" applyProtection="1">
      <alignment horizontal="center" vertical="center"/>
    </xf>
    <xf numFmtId="0" fontId="16" fillId="2" borderId="12" xfId="0" applyFont="1" applyFill="1" applyBorder="1" applyAlignment="1" applyProtection="1">
      <alignment horizontal="distributed" indent="1"/>
    </xf>
    <xf numFmtId="0" fontId="16" fillId="2" borderId="20" xfId="0" applyFont="1" applyFill="1" applyBorder="1" applyAlignment="1" applyProtection="1">
      <alignment horizontal="center" vertical="center"/>
    </xf>
    <xf numFmtId="0" fontId="0" fillId="2" borderId="77" xfId="0" applyFont="1" applyFill="1" applyBorder="1" applyAlignment="1" applyProtection="1">
      <alignment horizontal="center" vertical="center"/>
    </xf>
    <xf numFmtId="0" fontId="20" fillId="2" borderId="76" xfId="0" applyFont="1" applyFill="1" applyBorder="1" applyAlignment="1" applyProtection="1">
      <alignment horizontal="center" vertical="center"/>
    </xf>
    <xf numFmtId="0" fontId="20" fillId="2" borderId="0" xfId="0" applyFont="1" applyFill="1" applyAlignment="1" applyProtection="1"/>
    <xf numFmtId="0" fontId="20" fillId="2" borderId="28" xfId="0" applyFont="1" applyFill="1" applyBorder="1" applyAlignment="1" applyProtection="1">
      <alignment horizontal="center" vertical="center" shrinkToFit="1"/>
    </xf>
    <xf numFmtId="0" fontId="20" fillId="2" borderId="29" xfId="0" applyFont="1" applyFill="1" applyBorder="1" applyAlignment="1" applyProtection="1">
      <alignment horizontal="center" vertical="center" shrinkToFit="1"/>
    </xf>
    <xf numFmtId="0" fontId="20" fillId="2" borderId="30" xfId="0" applyFont="1" applyFill="1" applyBorder="1" applyAlignment="1" applyProtection="1">
      <alignment horizontal="center" vertical="center" shrinkToFit="1"/>
    </xf>
    <xf numFmtId="0" fontId="20" fillId="2" borderId="31" xfId="0" applyFont="1" applyFill="1" applyBorder="1" applyAlignment="1" applyProtection="1">
      <alignment horizontal="center" vertical="center" shrinkToFit="1"/>
    </xf>
    <xf numFmtId="0" fontId="0" fillId="2" borderId="11" xfId="0" applyFont="1" applyFill="1" applyBorder="1" applyAlignment="1" applyProtection="1">
      <alignment horizontal="center" vertical="center" shrinkToFit="1"/>
    </xf>
    <xf numFmtId="0" fontId="0" fillId="2" borderId="13" xfId="0" applyFont="1" applyFill="1" applyBorder="1" applyProtection="1">
      <alignment vertical="center"/>
    </xf>
    <xf numFmtId="185" fontId="16" fillId="2" borderId="26" xfId="0" applyNumberFormat="1" applyFont="1" applyFill="1" applyBorder="1" applyAlignment="1" applyProtection="1">
      <alignment horizontal="center" shrinkToFit="1"/>
    </xf>
    <xf numFmtId="185" fontId="16" fillId="2" borderId="25" xfId="0" applyNumberFormat="1" applyFont="1" applyFill="1" applyBorder="1" applyAlignment="1" applyProtection="1">
      <alignment horizontal="left" shrinkToFit="1"/>
    </xf>
    <xf numFmtId="185" fontId="0" fillId="2" borderId="25" xfId="0" applyNumberFormat="1" applyFont="1" applyFill="1" applyBorder="1" applyAlignment="1" applyProtection="1">
      <alignment horizontal="center" shrinkToFit="1"/>
    </xf>
    <xf numFmtId="185" fontId="27" fillId="2" borderId="27" xfId="0" applyNumberFormat="1" applyFont="1" applyFill="1" applyBorder="1" applyAlignment="1" applyProtection="1">
      <alignment horizontal="right" shrinkToFit="1"/>
    </xf>
    <xf numFmtId="185" fontId="9" fillId="2" borderId="22" xfId="3" applyNumberFormat="1" applyFont="1" applyFill="1" applyBorder="1" applyAlignment="1" applyProtection="1"/>
    <xf numFmtId="185" fontId="18" fillId="2" borderId="32" xfId="0" applyNumberFormat="1" applyFont="1" applyFill="1" applyBorder="1" applyAlignment="1" applyProtection="1">
      <alignment horizontal="center" shrinkToFit="1"/>
    </xf>
    <xf numFmtId="185" fontId="16" fillId="2" borderId="22" xfId="0" applyNumberFormat="1" applyFont="1" applyFill="1" applyBorder="1" applyAlignment="1" applyProtection="1">
      <alignment horizontal="center" shrinkToFit="1"/>
    </xf>
    <xf numFmtId="185" fontId="16" fillId="2" borderId="17" xfId="0" applyNumberFormat="1" applyFont="1" applyFill="1" applyBorder="1" applyAlignment="1" applyProtection="1">
      <alignment horizontal="left" shrinkToFit="1"/>
    </xf>
    <xf numFmtId="185" fontId="0" fillId="2" borderId="17" xfId="0" applyNumberFormat="1" applyFont="1" applyFill="1" applyBorder="1" applyAlignment="1" applyProtection="1">
      <alignment horizontal="center" shrinkToFit="1"/>
    </xf>
    <xf numFmtId="185" fontId="27" fillId="2" borderId="19" xfId="0" applyNumberFormat="1" applyFont="1" applyFill="1" applyBorder="1" applyAlignment="1" applyProtection="1">
      <alignment horizontal="right" shrinkToFit="1"/>
    </xf>
    <xf numFmtId="185" fontId="18" fillId="2" borderId="33" xfId="0" applyNumberFormat="1" applyFont="1" applyFill="1" applyBorder="1" applyAlignment="1" applyProtection="1">
      <alignment horizontal="center" shrinkToFit="1"/>
    </xf>
    <xf numFmtId="0" fontId="0" fillId="2" borderId="0" xfId="0" applyFont="1" applyFill="1" applyBorder="1" applyProtection="1">
      <alignment vertical="center"/>
    </xf>
    <xf numFmtId="185" fontId="0" fillId="2" borderId="18" xfId="0" applyNumberFormat="1" applyFont="1" applyFill="1" applyBorder="1" applyAlignment="1" applyProtection="1">
      <alignment horizontal="center" shrinkToFit="1"/>
    </xf>
    <xf numFmtId="183" fontId="0" fillId="2" borderId="1" xfId="0" applyNumberFormat="1" applyFont="1" applyFill="1" applyBorder="1" applyAlignment="1" applyProtection="1">
      <alignment horizontal="right" vertical="center"/>
    </xf>
    <xf numFmtId="183" fontId="0" fillId="2" borderId="0" xfId="0" applyNumberFormat="1" applyFont="1" applyFill="1" applyAlignment="1" applyProtection="1">
      <alignment horizontal="right" vertical="center"/>
    </xf>
    <xf numFmtId="0" fontId="20" fillId="2" borderId="15" xfId="0" applyFont="1" applyFill="1" applyBorder="1" applyAlignment="1" applyProtection="1">
      <alignment horizontal="distributed" vertical="center" shrinkToFit="1"/>
    </xf>
    <xf numFmtId="185" fontId="16" fillId="2" borderId="23" xfId="0" applyNumberFormat="1" applyFont="1" applyFill="1" applyBorder="1" applyAlignment="1" applyProtection="1">
      <alignment horizontal="center" shrinkToFit="1"/>
    </xf>
    <xf numFmtId="185" fontId="16" fillId="2" borderId="20" xfId="0" applyNumberFormat="1" applyFont="1" applyFill="1" applyBorder="1" applyAlignment="1" applyProtection="1">
      <alignment horizontal="left" shrinkToFit="1"/>
    </xf>
    <xf numFmtId="185" fontId="0" fillId="2" borderId="20" xfId="0" applyNumberFormat="1" applyFont="1" applyFill="1" applyBorder="1" applyAlignment="1" applyProtection="1">
      <alignment horizontal="center" shrinkToFit="1"/>
    </xf>
    <xf numFmtId="185" fontId="27" fillId="2" borderId="21" xfId="0" applyNumberFormat="1" applyFont="1" applyFill="1" applyBorder="1" applyAlignment="1" applyProtection="1">
      <alignment horizontal="right" shrinkToFit="1"/>
    </xf>
    <xf numFmtId="185" fontId="18" fillId="2" borderId="34" xfId="0" applyNumberFormat="1" applyFont="1" applyFill="1" applyBorder="1" applyAlignment="1" applyProtection="1">
      <alignment horizontal="center" shrinkToFit="1"/>
    </xf>
    <xf numFmtId="0" fontId="25" fillId="2" borderId="8" xfId="0" applyFont="1" applyFill="1" applyBorder="1" applyAlignment="1" applyProtection="1">
      <alignment shrinkToFit="1"/>
    </xf>
    <xf numFmtId="0" fontId="20" fillId="2" borderId="10" xfId="0" applyFont="1" applyFill="1" applyBorder="1" applyAlignment="1">
      <alignment horizontal="center" vertical="center"/>
    </xf>
    <xf numFmtId="0" fontId="25" fillId="2" borderId="0" xfId="0" applyFont="1" applyFill="1" applyBorder="1" applyAlignment="1" applyProtection="1">
      <alignment shrinkToFit="1"/>
    </xf>
    <xf numFmtId="9" fontId="23" fillId="2" borderId="1" xfId="1" applyFont="1" applyFill="1" applyBorder="1" applyAlignment="1" applyProtection="1">
      <alignment horizontal="center"/>
    </xf>
    <xf numFmtId="184" fontId="24" fillId="2" borderId="14" xfId="0" applyNumberFormat="1" applyFont="1" applyFill="1" applyBorder="1" applyAlignment="1" applyProtection="1">
      <alignment horizontal="right" shrinkToFit="1"/>
    </xf>
    <xf numFmtId="0" fontId="26" fillId="2" borderId="10" xfId="0" applyFont="1" applyFill="1" applyBorder="1" applyAlignment="1" applyProtection="1">
      <alignment shrinkToFit="1"/>
    </xf>
    <xf numFmtId="0" fontId="16" fillId="2" borderId="88"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6" fontId="16" fillId="2" borderId="0" xfId="5" applyFont="1" applyFill="1" applyBorder="1" applyAlignment="1" applyProtection="1">
      <alignment vertical="center"/>
    </xf>
    <xf numFmtId="0" fontId="20" fillId="2" borderId="0" xfId="0" applyFont="1" applyFill="1" applyBorder="1" applyAlignment="1" applyProtection="1">
      <alignment vertical="center"/>
    </xf>
    <xf numFmtId="0" fontId="0" fillId="2" borderId="0" xfId="0" applyFont="1" applyFill="1" applyBorder="1" applyAlignment="1" applyProtection="1">
      <alignment horizontal="right" vertical="center"/>
    </xf>
    <xf numFmtId="0" fontId="28" fillId="2" borderId="0" xfId="0" applyFont="1" applyFill="1" applyBorder="1" applyAlignment="1" applyProtection="1">
      <alignment vertical="center"/>
    </xf>
    <xf numFmtId="0" fontId="20" fillId="2" borderId="43" xfId="0" applyFont="1" applyFill="1" applyBorder="1" applyAlignment="1" applyProtection="1">
      <alignment horizontal="distributed" vertical="center"/>
    </xf>
    <xf numFmtId="0" fontId="20" fillId="2" borderId="96" xfId="0" applyFont="1" applyFill="1" applyBorder="1" applyAlignment="1" applyProtection="1">
      <alignment horizontal="distributed" vertical="center"/>
    </xf>
    <xf numFmtId="0" fontId="20" fillId="2" borderId="5" xfId="0" applyFont="1" applyFill="1" applyBorder="1" applyAlignment="1" applyProtection="1">
      <alignment horizontal="distributed" vertical="center"/>
    </xf>
    <xf numFmtId="0" fontId="21" fillId="2" borderId="96" xfId="0" applyFont="1" applyFill="1" applyBorder="1" applyAlignment="1" applyProtection="1">
      <alignment horizontal="distributed" vertical="center"/>
    </xf>
    <xf numFmtId="0" fontId="20" fillId="2" borderId="3" xfId="0" applyFont="1" applyFill="1" applyBorder="1" applyAlignment="1" applyProtection="1">
      <alignment horizontal="distributed" vertical="center"/>
    </xf>
    <xf numFmtId="186" fontId="17" fillId="2" borderId="100" xfId="0" applyNumberFormat="1" applyFont="1" applyFill="1" applyBorder="1" applyAlignment="1">
      <alignment vertical="center" shrinkToFit="1"/>
    </xf>
    <xf numFmtId="186" fontId="16" fillId="2" borderId="100" xfId="0" applyNumberFormat="1" applyFont="1" applyFill="1" applyBorder="1" applyAlignment="1">
      <alignment vertical="center"/>
    </xf>
    <xf numFmtId="186" fontId="20" fillId="2" borderId="100" xfId="0" applyNumberFormat="1" applyFont="1" applyFill="1" applyBorder="1" applyAlignment="1">
      <alignment vertical="center"/>
    </xf>
    <xf numFmtId="0" fontId="43" fillId="0" borderId="0" xfId="0" applyFont="1" applyAlignment="1">
      <alignment horizontal="centerContinuous" vertical="center"/>
    </xf>
    <xf numFmtId="0" fontId="45" fillId="0" borderId="0" xfId="0" applyFont="1" applyAlignment="1">
      <alignment horizontal="center" vertical="center"/>
    </xf>
    <xf numFmtId="0" fontId="44" fillId="0" borderId="0" xfId="0" applyFont="1" applyFill="1">
      <alignment vertical="center"/>
    </xf>
    <xf numFmtId="0" fontId="40" fillId="0" borderId="0" xfId="0" applyFont="1" applyFill="1">
      <alignment vertical="center"/>
    </xf>
    <xf numFmtId="0" fontId="46" fillId="0" borderId="0" xfId="0" applyFont="1" applyFill="1">
      <alignment vertical="center"/>
    </xf>
    <xf numFmtId="0" fontId="39" fillId="0" borderId="101" xfId="0" applyFont="1" applyBorder="1" applyAlignment="1">
      <alignment horizontal="center" vertical="center"/>
    </xf>
    <xf numFmtId="0" fontId="0" fillId="5" borderId="102" xfId="0" applyFill="1" applyBorder="1">
      <alignment vertical="center"/>
    </xf>
    <xf numFmtId="0" fontId="0" fillId="0" borderId="102" xfId="0" applyBorder="1">
      <alignment vertical="center"/>
    </xf>
    <xf numFmtId="0" fontId="0" fillId="0" borderId="103" xfId="0" applyBorder="1">
      <alignment vertical="center"/>
    </xf>
    <xf numFmtId="38" fontId="16" fillId="3" borderId="17" xfId="3" applyFont="1" applyFill="1" applyBorder="1" applyAlignment="1" applyProtection="1">
      <alignment vertical="center" shrinkToFit="1"/>
      <protection locked="0"/>
    </xf>
    <xf numFmtId="38" fontId="16" fillId="3" borderId="17" xfId="3" applyFont="1" applyFill="1" applyBorder="1" applyAlignment="1" applyProtection="1">
      <alignment horizontal="center" vertical="center" shrinkToFit="1"/>
      <protection locked="0"/>
    </xf>
    <xf numFmtId="184" fontId="16" fillId="3" borderId="17" xfId="3" applyNumberFormat="1" applyFont="1" applyFill="1" applyBorder="1" applyAlignment="1" applyProtection="1">
      <alignment shrinkToFit="1"/>
      <protection locked="0"/>
    </xf>
    <xf numFmtId="0" fontId="16" fillId="3" borderId="17" xfId="0" applyFont="1" applyFill="1" applyBorder="1" applyAlignment="1" applyProtection="1">
      <alignment vertical="center" shrinkToFit="1"/>
      <protection locked="0"/>
    </xf>
    <xf numFmtId="38" fontId="16" fillId="3" borderId="65" xfId="3" applyFont="1" applyFill="1" applyBorder="1" applyAlignment="1" applyProtection="1">
      <alignment vertical="center" shrinkToFit="1"/>
      <protection locked="0"/>
    </xf>
    <xf numFmtId="0" fontId="16" fillId="3" borderId="65" xfId="0" applyFont="1" applyFill="1" applyBorder="1" applyAlignment="1" applyProtection="1">
      <alignment vertical="center" shrinkToFit="1"/>
      <protection locked="0"/>
    </xf>
    <xf numFmtId="38" fontId="16" fillId="3" borderId="65" xfId="3" applyFont="1" applyFill="1" applyBorder="1" applyAlignment="1" applyProtection="1">
      <alignment horizontal="center" vertical="center" shrinkToFit="1"/>
      <protection locked="0"/>
    </xf>
    <xf numFmtId="184" fontId="16" fillId="3" borderId="65" xfId="3" applyNumberFormat="1" applyFont="1" applyFill="1" applyBorder="1" applyAlignment="1" applyProtection="1">
      <alignment shrinkToFit="1"/>
      <protection locked="0"/>
    </xf>
    <xf numFmtId="184" fontId="9" fillId="0" borderId="66" xfId="3" applyNumberFormat="1" applyFont="1" applyBorder="1" applyAlignment="1">
      <alignment shrinkToFit="1"/>
    </xf>
    <xf numFmtId="184" fontId="9" fillId="0" borderId="67" xfId="3" applyNumberFormat="1" applyFont="1" applyBorder="1" applyAlignment="1">
      <alignment shrinkToFit="1"/>
    </xf>
    <xf numFmtId="184" fontId="9" fillId="0" borderId="46" xfId="3" applyNumberFormat="1" applyFont="1" applyBorder="1" applyAlignment="1">
      <alignment shrinkToFit="1"/>
    </xf>
    <xf numFmtId="187" fontId="16" fillId="2" borderId="0" xfId="0" applyNumberFormat="1" applyFont="1" applyFill="1" applyBorder="1" applyAlignment="1">
      <alignment horizontal="left"/>
    </xf>
    <xf numFmtId="49" fontId="16" fillId="7" borderId="64" xfId="3" applyNumberFormat="1" applyFont="1" applyFill="1" applyBorder="1" applyAlignment="1" applyProtection="1">
      <alignment horizontal="center" vertical="center" shrinkToFit="1"/>
      <protection locked="0"/>
    </xf>
    <xf numFmtId="38" fontId="16" fillId="7" borderId="17" xfId="3" applyFont="1" applyFill="1" applyBorder="1" applyAlignment="1" applyProtection="1">
      <alignment vertical="center" shrinkToFit="1"/>
      <protection locked="0"/>
    </xf>
    <xf numFmtId="38" fontId="16" fillId="7" borderId="17" xfId="3" applyFont="1" applyFill="1" applyBorder="1" applyAlignment="1" applyProtection="1">
      <alignment horizontal="center" vertical="center" shrinkToFit="1"/>
      <protection locked="0"/>
    </xf>
    <xf numFmtId="184" fontId="16" fillId="7" borderId="17" xfId="3" applyNumberFormat="1" applyFont="1" applyFill="1" applyBorder="1" applyAlignment="1" applyProtection="1">
      <alignment shrinkToFit="1"/>
      <protection locked="0"/>
    </xf>
    <xf numFmtId="184" fontId="9" fillId="0" borderId="46" xfId="3" applyNumberFormat="1" applyBorder="1" applyAlignment="1">
      <alignment shrinkToFit="1"/>
    </xf>
    <xf numFmtId="0" fontId="16" fillId="7" borderId="17" xfId="0" applyFont="1" applyFill="1" applyBorder="1" applyAlignment="1" applyProtection="1">
      <alignment vertical="center" shrinkToFit="1"/>
      <protection locked="0"/>
    </xf>
    <xf numFmtId="49" fontId="16" fillId="7" borderId="61" xfId="3" applyNumberFormat="1" applyFont="1" applyFill="1" applyBorder="1" applyAlignment="1" applyProtection="1">
      <alignment horizontal="center" vertical="center" shrinkToFit="1"/>
      <protection locked="0"/>
    </xf>
    <xf numFmtId="38" fontId="16" fillId="7" borderId="65" xfId="3" applyFont="1" applyFill="1" applyBorder="1" applyAlignment="1" applyProtection="1">
      <alignment vertical="center" shrinkToFit="1"/>
      <protection locked="0"/>
    </xf>
    <xf numFmtId="0" fontId="16" fillId="7" borderId="65" xfId="0" applyFont="1" applyFill="1" applyBorder="1" applyAlignment="1" applyProtection="1">
      <alignment vertical="center" shrinkToFit="1"/>
      <protection locked="0"/>
    </xf>
    <xf numFmtId="38" fontId="16" fillId="7" borderId="65" xfId="3" applyFont="1" applyFill="1" applyBorder="1" applyAlignment="1" applyProtection="1">
      <alignment horizontal="center" vertical="center" shrinkToFit="1"/>
      <protection locked="0"/>
    </xf>
    <xf numFmtId="184" fontId="16" fillId="7" borderId="65" xfId="3" applyNumberFormat="1" applyFont="1" applyFill="1" applyBorder="1" applyAlignment="1" applyProtection="1">
      <alignment shrinkToFit="1"/>
      <protection locked="0"/>
    </xf>
    <xf numFmtId="184" fontId="9" fillId="0" borderId="69" xfId="3" applyNumberFormat="1" applyBorder="1" applyAlignment="1">
      <alignment shrinkToFit="1"/>
    </xf>
    <xf numFmtId="49" fontId="16" fillId="0" borderId="0" xfId="0" applyNumberFormat="1" applyFont="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center" vertical="center" shrinkToFit="1"/>
    </xf>
    <xf numFmtId="176" fontId="16" fillId="0" borderId="0" xfId="0" applyNumberFormat="1" applyFont="1" applyAlignment="1">
      <alignment vertical="center" shrinkToFit="1"/>
    </xf>
    <xf numFmtId="177" fontId="16" fillId="0" borderId="0" xfId="0" applyNumberFormat="1" applyFont="1" applyAlignment="1">
      <alignment vertical="center" shrinkToFit="1"/>
    </xf>
    <xf numFmtId="184" fontId="9" fillId="0" borderId="16" xfId="3" applyNumberFormat="1" applyBorder="1" applyAlignment="1">
      <alignment shrinkToFit="1"/>
    </xf>
    <xf numFmtId="192" fontId="16" fillId="7" borderId="17" xfId="3" applyNumberFormat="1" applyFont="1" applyFill="1" applyBorder="1" applyAlignment="1" applyProtection="1">
      <alignment shrinkToFit="1"/>
      <protection locked="0"/>
    </xf>
    <xf numFmtId="192" fontId="16" fillId="7" borderId="65" xfId="3" applyNumberFormat="1" applyFont="1" applyFill="1" applyBorder="1" applyAlignment="1" applyProtection="1">
      <alignment shrinkToFit="1"/>
      <protection locked="0"/>
    </xf>
    <xf numFmtId="191" fontId="23" fillId="2" borderId="88" xfId="0" applyNumberFormat="1" applyFont="1" applyFill="1" applyBorder="1" applyAlignment="1" applyProtection="1">
      <alignment horizontal="center" vertical="center"/>
    </xf>
    <xf numFmtId="191" fontId="23" fillId="2" borderId="25" xfId="0" applyNumberFormat="1" applyFont="1" applyFill="1" applyBorder="1" applyAlignment="1" applyProtection="1">
      <alignment horizontal="center" vertical="center"/>
    </xf>
    <xf numFmtId="193" fontId="27" fillId="2" borderId="17" xfId="0" applyNumberFormat="1" applyFont="1" applyFill="1" applyBorder="1" applyAlignment="1" applyProtection="1">
      <alignment horizontal="right" shrinkToFit="1"/>
      <protection locked="0"/>
    </xf>
    <xf numFmtId="193" fontId="27" fillId="2" borderId="20" xfId="0" applyNumberFormat="1" applyFont="1" applyFill="1" applyBorder="1" applyAlignment="1" applyProtection="1">
      <alignment horizontal="right" shrinkToFit="1"/>
      <protection locked="0"/>
    </xf>
    <xf numFmtId="193" fontId="16" fillId="3" borderId="17" xfId="3" applyNumberFormat="1" applyFont="1" applyFill="1" applyBorder="1" applyAlignment="1" applyProtection="1">
      <alignment shrinkToFit="1"/>
      <protection locked="0"/>
    </xf>
    <xf numFmtId="193" fontId="16" fillId="3" borderId="65" xfId="3" applyNumberFormat="1" applyFont="1" applyFill="1" applyBorder="1" applyAlignment="1" applyProtection="1">
      <alignment shrinkToFit="1"/>
      <protection locked="0"/>
    </xf>
    <xf numFmtId="191" fontId="23" fillId="2" borderId="13" xfId="0" applyNumberFormat="1" applyFont="1" applyFill="1" applyBorder="1" applyProtection="1">
      <alignment vertical="center"/>
    </xf>
    <xf numFmtId="191" fontId="0" fillId="2" borderId="13" xfId="0" applyNumberFormat="1" applyFont="1" applyFill="1" applyBorder="1" applyProtection="1">
      <alignment vertical="center"/>
    </xf>
    <xf numFmtId="0" fontId="46" fillId="8" borderId="0" xfId="0" applyFont="1" applyFill="1">
      <alignment vertical="center"/>
    </xf>
    <xf numFmtId="0" fontId="18" fillId="4" borderId="73" xfId="0" applyFont="1" applyFill="1" applyBorder="1" applyAlignment="1" applyProtection="1">
      <alignment horizontal="center" vertical="center"/>
      <protection locked="0"/>
    </xf>
    <xf numFmtId="0" fontId="0" fillId="5" borderId="0" xfId="0" applyFont="1" applyFill="1" applyProtection="1">
      <alignment vertical="center"/>
      <protection locked="0"/>
    </xf>
    <xf numFmtId="191" fontId="18" fillId="2" borderId="73" xfId="0" applyNumberFormat="1" applyFont="1" applyFill="1" applyBorder="1" applyAlignment="1" applyProtection="1">
      <alignment horizontal="center" vertical="center"/>
    </xf>
    <xf numFmtId="191" fontId="28" fillId="2" borderId="0" xfId="0" applyNumberFormat="1" applyFont="1" applyFill="1" applyBorder="1" applyAlignment="1">
      <alignment vertical="center"/>
    </xf>
    <xf numFmtId="194" fontId="27" fillId="2" borderId="25" xfId="0" applyNumberFormat="1" applyFont="1" applyFill="1" applyBorder="1" applyAlignment="1" applyProtection="1">
      <alignment horizontal="right" shrinkToFit="1"/>
    </xf>
    <xf numFmtId="194" fontId="27" fillId="2" borderId="17" xfId="0" applyNumberFormat="1" applyFont="1" applyFill="1" applyBorder="1" applyAlignment="1" applyProtection="1">
      <alignment horizontal="right" shrinkToFit="1"/>
    </xf>
    <xf numFmtId="194" fontId="27" fillId="2" borderId="20" xfId="0" applyNumberFormat="1" applyFont="1" applyFill="1" applyBorder="1" applyAlignment="1" applyProtection="1">
      <alignment horizontal="right" shrinkToFit="1"/>
    </xf>
    <xf numFmtId="0" fontId="0" fillId="0" borderId="0" xfId="0" quotePrefix="1" applyFont="1">
      <alignment vertical="center"/>
    </xf>
    <xf numFmtId="184" fontId="9" fillId="0" borderId="46" xfId="3" applyNumberFormat="1" applyBorder="1" applyAlignment="1" applyProtection="1">
      <alignment shrinkToFit="1"/>
      <protection locked="0"/>
    </xf>
    <xf numFmtId="184" fontId="9" fillId="0" borderId="69" xfId="3" applyNumberFormat="1" applyBorder="1" applyAlignment="1" applyProtection="1">
      <alignment shrinkToFit="1"/>
      <protection locked="0"/>
    </xf>
    <xf numFmtId="194" fontId="16" fillId="7" borderId="17" xfId="3" applyNumberFormat="1" applyFont="1" applyFill="1" applyBorder="1" applyAlignment="1" applyProtection="1">
      <alignment shrinkToFit="1"/>
      <protection locked="0"/>
    </xf>
    <xf numFmtId="0" fontId="20" fillId="2" borderId="78" xfId="0" applyFont="1" applyFill="1" applyBorder="1" applyAlignment="1">
      <alignment horizontal="center" vertical="center"/>
    </xf>
    <xf numFmtId="0" fontId="20" fillId="2" borderId="80" xfId="0" applyFont="1" applyFill="1" applyBorder="1" applyAlignment="1">
      <alignment horizontal="center" vertical="center"/>
    </xf>
    <xf numFmtId="0" fontId="20" fillId="2" borderId="79" xfId="0" applyFont="1" applyFill="1" applyBorder="1" applyAlignment="1">
      <alignment horizontal="center" vertical="center"/>
    </xf>
    <xf numFmtId="0" fontId="0" fillId="2" borderId="15"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20" fillId="2" borderId="81" xfId="0" applyFont="1" applyFill="1" applyBorder="1" applyAlignment="1">
      <alignment horizontal="center" vertical="center"/>
    </xf>
    <xf numFmtId="0" fontId="20" fillId="2" borderId="82" xfId="0" applyFont="1" applyFill="1" applyBorder="1" applyAlignment="1">
      <alignment horizontal="center" vertical="center"/>
    </xf>
    <xf numFmtId="0" fontId="49" fillId="4" borderId="91" xfId="0" applyFont="1" applyFill="1" applyBorder="1" applyAlignment="1" applyProtection="1">
      <alignment horizontal="center" vertical="center" shrinkToFit="1"/>
      <protection locked="0"/>
    </xf>
    <xf numFmtId="0" fontId="49" fillId="4" borderId="92" xfId="0" applyFont="1" applyFill="1" applyBorder="1" applyAlignment="1" applyProtection="1">
      <alignment horizontal="center" vertical="center" shrinkToFit="1"/>
      <protection locked="0"/>
    </xf>
    <xf numFmtId="0" fontId="49" fillId="4" borderId="93" xfId="0" applyFont="1" applyFill="1" applyBorder="1" applyAlignment="1" applyProtection="1">
      <alignment horizontal="center" vertical="center" shrinkToFit="1"/>
      <protection locked="0"/>
    </xf>
    <xf numFmtId="183" fontId="23" fillId="2" borderId="35" xfId="0" applyNumberFormat="1" applyFont="1" applyFill="1" applyBorder="1" applyAlignment="1" applyProtection="1">
      <alignment horizontal="right" shrinkToFit="1"/>
    </xf>
    <xf numFmtId="38" fontId="23" fillId="2" borderId="15" xfId="3" applyFont="1" applyFill="1" applyBorder="1" applyAlignment="1" applyProtection="1">
      <alignment horizontal="right" shrinkToFit="1"/>
      <protection locked="0"/>
    </xf>
    <xf numFmtId="38" fontId="23" fillId="2" borderId="10" xfId="3" applyFont="1" applyFill="1" applyBorder="1" applyAlignment="1" applyProtection="1">
      <alignment horizontal="right" shrinkToFit="1"/>
      <protection locked="0"/>
    </xf>
    <xf numFmtId="183" fontId="23" fillId="2" borderId="43" xfId="0" applyNumberFormat="1" applyFont="1" applyFill="1" applyBorder="1" applyAlignment="1" applyProtection="1">
      <alignment horizontal="right" shrinkToFit="1"/>
    </xf>
    <xf numFmtId="0" fontId="16" fillId="2" borderId="0" xfId="0" applyFont="1" applyFill="1" applyBorder="1" applyAlignment="1">
      <alignment horizontal="left" vertical="center" shrinkToFit="1"/>
    </xf>
    <xf numFmtId="183" fontId="23" fillId="2" borderId="15" xfId="0" applyNumberFormat="1" applyFont="1" applyFill="1" applyBorder="1" applyAlignment="1" applyProtection="1">
      <alignment horizontal="right" shrinkToFit="1"/>
    </xf>
    <xf numFmtId="183" fontId="23" fillId="2" borderId="10" xfId="0" applyNumberFormat="1" applyFont="1" applyFill="1" applyBorder="1" applyAlignment="1" applyProtection="1">
      <alignment horizontal="right" shrinkToFit="1"/>
    </xf>
    <xf numFmtId="184" fontId="23" fillId="2" borderId="15" xfId="0" applyNumberFormat="1" applyFont="1" applyFill="1" applyBorder="1" applyAlignment="1" applyProtection="1">
      <alignment horizontal="right" shrinkToFit="1"/>
    </xf>
    <xf numFmtId="184" fontId="23" fillId="2" borderId="10" xfId="0" applyNumberFormat="1" applyFont="1" applyFill="1" applyBorder="1" applyAlignment="1" applyProtection="1">
      <alignment horizontal="right" shrinkToFit="1"/>
    </xf>
    <xf numFmtId="184" fontId="24" fillId="2" borderId="15" xfId="0" applyNumberFormat="1" applyFont="1" applyFill="1" applyBorder="1" applyAlignment="1" applyProtection="1">
      <alignment horizontal="right" shrinkToFit="1"/>
    </xf>
    <xf numFmtId="184" fontId="24" fillId="2" borderId="10" xfId="0" applyNumberFormat="1" applyFont="1" applyFill="1" applyBorder="1" applyAlignment="1" applyProtection="1">
      <alignment horizontal="right" shrinkToFit="1"/>
    </xf>
    <xf numFmtId="183" fontId="23" fillId="2" borderId="15" xfId="0" applyNumberFormat="1" applyFont="1" applyFill="1" applyBorder="1" applyAlignment="1" applyProtection="1">
      <alignment horizontal="right" shrinkToFit="1"/>
      <protection locked="0"/>
    </xf>
    <xf numFmtId="183" fontId="23" fillId="2" borderId="10" xfId="0" applyNumberFormat="1" applyFont="1" applyFill="1" applyBorder="1" applyAlignment="1" applyProtection="1">
      <alignment horizontal="right" shrinkToFit="1"/>
      <protection locked="0"/>
    </xf>
    <xf numFmtId="184" fontId="23" fillId="2" borderId="15" xfId="0" applyNumberFormat="1" applyFont="1" applyFill="1" applyBorder="1" applyAlignment="1">
      <alignment horizontal="right" shrinkToFit="1"/>
    </xf>
    <xf numFmtId="184" fontId="23" fillId="2" borderId="10" xfId="0" applyNumberFormat="1" applyFont="1" applyFill="1" applyBorder="1" applyAlignment="1">
      <alignment horizontal="right" shrinkToFit="1"/>
    </xf>
    <xf numFmtId="0" fontId="24" fillId="4" borderId="89" xfId="0" applyFont="1" applyFill="1" applyBorder="1" applyAlignment="1" applyProtection="1">
      <alignment horizontal="center" vertical="center" shrinkToFit="1"/>
      <protection locked="0"/>
    </xf>
    <xf numFmtId="0" fontId="24" fillId="4" borderId="90" xfId="0" applyFont="1" applyFill="1" applyBorder="1" applyAlignment="1" applyProtection="1">
      <alignment horizontal="center" vertical="center" shrinkToFit="1"/>
      <protection locked="0"/>
    </xf>
    <xf numFmtId="178" fontId="0" fillId="2" borderId="35" xfId="0" applyNumberFormat="1" applyFont="1" applyFill="1" applyBorder="1" applyAlignment="1">
      <alignment horizontal="center" vertical="center"/>
    </xf>
    <xf numFmtId="0" fontId="0" fillId="2" borderId="35" xfId="0" applyFont="1" applyFill="1" applyBorder="1" applyAlignment="1">
      <alignment horizontal="center" vertical="center"/>
    </xf>
    <xf numFmtId="191" fontId="16" fillId="2" borderId="0" xfId="0" applyNumberFormat="1" applyFont="1" applyFill="1" applyBorder="1" applyAlignment="1">
      <alignment horizontal="center"/>
    </xf>
    <xf numFmtId="0" fontId="40" fillId="2" borderId="35" xfId="0" applyFont="1" applyFill="1" applyBorder="1" applyAlignment="1">
      <alignment horizontal="center"/>
    </xf>
    <xf numFmtId="185" fontId="16" fillId="2" borderId="39" xfId="0" applyNumberFormat="1" applyFont="1" applyFill="1" applyBorder="1" applyAlignment="1" applyProtection="1">
      <alignment horizontal="left" shrinkToFit="1"/>
    </xf>
    <xf numFmtId="185" fontId="16" fillId="2" borderId="40" xfId="0" applyNumberFormat="1" applyFont="1" applyFill="1" applyBorder="1" applyAlignment="1" applyProtection="1">
      <alignment horizontal="left" shrinkToFit="1"/>
    </xf>
    <xf numFmtId="0" fontId="27" fillId="2" borderId="41" xfId="0" applyFont="1" applyFill="1" applyBorder="1" applyAlignment="1" applyProtection="1">
      <alignment horizontal="distributed"/>
    </xf>
    <xf numFmtId="0" fontId="27" fillId="2" borderId="42" xfId="0" applyFont="1" applyFill="1" applyBorder="1" applyAlignment="1" applyProtection="1">
      <alignment horizontal="distributed"/>
    </xf>
    <xf numFmtId="183" fontId="24" fillId="2" borderId="14" xfId="0" applyNumberFormat="1" applyFont="1" applyFill="1" applyBorder="1" applyAlignment="1" applyProtection="1">
      <alignment horizontal="right" shrinkToFit="1"/>
    </xf>
    <xf numFmtId="183" fontId="24" fillId="2" borderId="38" xfId="0" applyNumberFormat="1" applyFont="1" applyFill="1" applyBorder="1" applyAlignment="1" applyProtection="1">
      <alignment horizontal="right" shrinkToFit="1"/>
    </xf>
    <xf numFmtId="185" fontId="16" fillId="2" borderId="45" xfId="0" applyNumberFormat="1" applyFont="1" applyFill="1" applyBorder="1" applyAlignment="1" applyProtection="1">
      <alignment horizontal="left" shrinkToFit="1"/>
    </xf>
    <xf numFmtId="185" fontId="16" fillId="2" borderId="46" xfId="0" applyNumberFormat="1" applyFont="1" applyFill="1" applyBorder="1" applyAlignment="1" applyProtection="1">
      <alignment horizontal="left" shrinkToFit="1"/>
    </xf>
    <xf numFmtId="184" fontId="23" fillId="2" borderId="14" xfId="0" applyNumberFormat="1" applyFont="1" applyFill="1" applyBorder="1" applyAlignment="1" applyProtection="1">
      <alignment horizontal="right" shrinkToFit="1"/>
    </xf>
    <xf numFmtId="191" fontId="20" fillId="2" borderId="0" xfId="0" applyNumberFormat="1" applyFont="1" applyFill="1" applyAlignment="1">
      <alignment horizontal="right" shrinkToFit="1"/>
    </xf>
    <xf numFmtId="191" fontId="16" fillId="2" borderId="0" xfId="0" applyNumberFormat="1" applyFont="1" applyFill="1" applyAlignment="1">
      <alignment horizontal="right" shrinkToFit="1"/>
    </xf>
    <xf numFmtId="0" fontId="27" fillId="2" borderId="15" xfId="0" applyFont="1" applyFill="1" applyBorder="1" applyAlignment="1" applyProtection="1">
      <alignment horizontal="center" shrinkToFit="1"/>
    </xf>
    <xf numFmtId="0" fontId="27" fillId="2" borderId="1" xfId="0" applyFont="1" applyFill="1" applyBorder="1" applyAlignment="1" applyProtection="1">
      <alignment horizontal="center" shrinkToFit="1"/>
    </xf>
    <xf numFmtId="0" fontId="27" fillId="2" borderId="10" xfId="0" applyFont="1" applyFill="1" applyBorder="1" applyAlignment="1" applyProtection="1">
      <alignment horizontal="center" shrinkToFit="1"/>
    </xf>
    <xf numFmtId="0" fontId="27" fillId="2" borderId="15" xfId="0" applyFont="1" applyFill="1" applyBorder="1" applyAlignment="1" applyProtection="1">
      <alignment horizontal="distributed"/>
    </xf>
    <xf numFmtId="0" fontId="27" fillId="2" borderId="1" xfId="0" applyFont="1" applyFill="1" applyBorder="1" applyAlignment="1" applyProtection="1">
      <alignment horizontal="distributed"/>
    </xf>
    <xf numFmtId="0" fontId="27" fillId="2" borderId="15" xfId="0" applyFont="1" applyFill="1" applyBorder="1" applyAlignment="1" applyProtection="1">
      <alignment horizontal="distributed" shrinkToFit="1"/>
    </xf>
    <xf numFmtId="0" fontId="27" fillId="2" borderId="1" xfId="0" applyFont="1" applyFill="1" applyBorder="1" applyAlignment="1" applyProtection="1">
      <alignment horizontal="distributed" shrinkToFit="1"/>
    </xf>
    <xf numFmtId="183" fontId="23" fillId="2" borderId="60" xfId="0" applyNumberFormat="1" applyFont="1" applyFill="1" applyBorder="1" applyAlignment="1" applyProtection="1">
      <alignment horizontal="right" shrinkToFit="1"/>
    </xf>
    <xf numFmtId="183" fontId="23" fillId="2" borderId="99" xfId="0" applyNumberFormat="1" applyFont="1" applyFill="1" applyBorder="1" applyAlignment="1" applyProtection="1">
      <alignment horizontal="right" shrinkToFit="1"/>
    </xf>
    <xf numFmtId="183" fontId="23" fillId="2" borderId="84" xfId="0" applyNumberFormat="1" applyFont="1" applyFill="1" applyBorder="1" applyAlignment="1" applyProtection="1">
      <alignment horizontal="right" shrinkToFit="1"/>
    </xf>
    <xf numFmtId="183" fontId="23" fillId="2" borderId="38" xfId="0" applyNumberFormat="1" applyFont="1" applyFill="1" applyBorder="1" applyAlignment="1" applyProtection="1">
      <alignment horizontal="right" shrinkToFit="1"/>
    </xf>
    <xf numFmtId="183" fontId="23" fillId="2" borderId="4" xfId="0" applyNumberFormat="1" applyFont="1" applyFill="1" applyBorder="1" applyAlignment="1" applyProtection="1">
      <alignment horizontal="right" shrinkToFit="1"/>
    </xf>
    <xf numFmtId="184" fontId="23" fillId="2" borderId="60" xfId="0" applyNumberFormat="1" applyFont="1" applyFill="1" applyBorder="1" applyAlignment="1" applyProtection="1">
      <alignment horizontal="right" shrinkToFit="1"/>
    </xf>
    <xf numFmtId="184" fontId="23" fillId="2" borderId="99" xfId="0" applyNumberFormat="1" applyFont="1" applyFill="1" applyBorder="1" applyAlignment="1" applyProtection="1">
      <alignment horizontal="right" shrinkToFit="1"/>
    </xf>
    <xf numFmtId="184" fontId="23" fillId="2" borderId="84" xfId="0" applyNumberFormat="1" applyFont="1" applyFill="1" applyBorder="1" applyAlignment="1" applyProtection="1">
      <alignment horizontal="right" shrinkToFit="1"/>
    </xf>
    <xf numFmtId="184" fontId="23" fillId="2" borderId="87" xfId="0" applyNumberFormat="1" applyFont="1" applyFill="1" applyBorder="1" applyAlignment="1" applyProtection="1">
      <alignment horizontal="right" shrinkToFit="1"/>
    </xf>
    <xf numFmtId="183" fontId="23" fillId="2" borderId="6" xfId="0" applyNumberFormat="1" applyFont="1" applyFill="1" applyBorder="1" applyAlignment="1" applyProtection="1">
      <alignment horizontal="right" shrinkToFit="1"/>
    </xf>
    <xf numFmtId="183" fontId="23" fillId="2" borderId="87" xfId="0" applyNumberFormat="1" applyFont="1" applyFill="1" applyBorder="1" applyAlignment="1" applyProtection="1">
      <alignment horizontal="right" shrinkToFit="1"/>
    </xf>
    <xf numFmtId="184" fontId="23" fillId="2" borderId="43" xfId="0" applyNumberFormat="1" applyFont="1" applyFill="1" applyBorder="1" applyAlignment="1" applyProtection="1">
      <alignment horizontal="right" shrinkToFit="1"/>
    </xf>
    <xf numFmtId="184" fontId="23" fillId="2" borderId="44" xfId="0" applyNumberFormat="1" applyFont="1" applyFill="1" applyBorder="1" applyAlignment="1" applyProtection="1">
      <alignment horizontal="right" shrinkToFit="1"/>
    </xf>
    <xf numFmtId="184" fontId="23" fillId="2" borderId="35" xfId="0" applyNumberFormat="1" applyFont="1" applyFill="1" applyBorder="1" applyAlignment="1" applyProtection="1">
      <alignment horizontal="right" shrinkToFit="1"/>
    </xf>
    <xf numFmtId="184" fontId="23" fillId="2" borderId="1" xfId="0" applyNumberFormat="1" applyFont="1" applyFill="1" applyBorder="1" applyAlignment="1" applyProtection="1">
      <alignment horizontal="right" shrinkToFit="1"/>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183" fontId="31" fillId="2" borderId="96" xfId="0" applyNumberFormat="1" applyFont="1" applyFill="1" applyBorder="1" applyAlignment="1" applyProtection="1">
      <alignment horizontal="right" vertical="center"/>
    </xf>
    <xf numFmtId="183" fontId="31" fillId="2" borderId="97" xfId="0" applyNumberFormat="1" applyFont="1" applyFill="1" applyBorder="1" applyAlignment="1" applyProtection="1">
      <alignment horizontal="right" vertical="center"/>
    </xf>
    <xf numFmtId="183" fontId="31" fillId="2" borderId="98" xfId="0" applyNumberFormat="1" applyFont="1" applyFill="1" applyBorder="1" applyAlignment="1" applyProtection="1">
      <alignment horizontal="right" vertical="center"/>
    </xf>
    <xf numFmtId="0" fontId="0" fillId="2" borderId="2"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181" fontId="30" fillId="2" borderId="15" xfId="0" applyNumberFormat="1" applyFont="1" applyFill="1" applyBorder="1" applyAlignment="1" applyProtection="1">
      <alignment horizontal="distributed" vertical="center"/>
    </xf>
    <xf numFmtId="181" fontId="30" fillId="2" borderId="49" xfId="0" applyNumberFormat="1" applyFont="1" applyFill="1" applyBorder="1" applyAlignment="1" applyProtection="1">
      <alignment horizontal="distributed" vertical="center"/>
    </xf>
    <xf numFmtId="0" fontId="0" fillId="2" borderId="37"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185" fontId="16" fillId="2" borderId="47" xfId="0" applyNumberFormat="1" applyFont="1" applyFill="1" applyBorder="1" applyAlignment="1" applyProtection="1">
      <alignment horizontal="left" shrinkToFit="1"/>
    </xf>
    <xf numFmtId="185" fontId="16" fillId="2" borderId="48" xfId="0" applyNumberFormat="1" applyFont="1" applyFill="1" applyBorder="1" applyAlignment="1" applyProtection="1">
      <alignment horizontal="left" shrinkToFit="1"/>
    </xf>
    <xf numFmtId="191" fontId="24" fillId="2" borderId="89" xfId="0" applyNumberFormat="1" applyFont="1" applyFill="1" applyBorder="1" applyAlignment="1" applyProtection="1">
      <alignment horizontal="center" vertical="center" shrinkToFit="1"/>
    </xf>
    <xf numFmtId="191" fontId="24" fillId="2" borderId="90" xfId="0" applyNumberFormat="1" applyFont="1" applyFill="1" applyBorder="1" applyAlignment="1" applyProtection="1">
      <alignment horizontal="center" vertical="center" shrinkToFit="1"/>
    </xf>
    <xf numFmtId="191" fontId="49" fillId="2" borderId="91" xfId="0" applyNumberFormat="1" applyFont="1" applyFill="1" applyBorder="1" applyAlignment="1" applyProtection="1">
      <alignment horizontal="center" vertical="center" shrinkToFit="1"/>
    </xf>
    <xf numFmtId="191" fontId="49" fillId="2" borderId="92" xfId="0" applyNumberFormat="1" applyFont="1" applyFill="1" applyBorder="1" applyAlignment="1" applyProtection="1">
      <alignment horizontal="center" vertical="center" shrinkToFit="1"/>
    </xf>
    <xf numFmtId="191" fontId="49" fillId="2" borderId="93" xfId="0" applyNumberFormat="1" applyFont="1" applyFill="1" applyBorder="1" applyAlignment="1" applyProtection="1">
      <alignment horizontal="center" vertical="center" shrinkToFit="1"/>
    </xf>
    <xf numFmtId="0" fontId="20" fillId="2" borderId="78" xfId="0" applyFont="1" applyFill="1" applyBorder="1" applyAlignment="1" applyProtection="1">
      <alignment horizontal="center" vertical="center"/>
    </xf>
    <xf numFmtId="0" fontId="20" fillId="2" borderId="79" xfId="0" applyFont="1" applyFill="1" applyBorder="1" applyAlignment="1" applyProtection="1">
      <alignment horizontal="center" vertical="center"/>
    </xf>
    <xf numFmtId="0" fontId="20" fillId="2" borderId="80" xfId="0" applyFont="1" applyFill="1" applyBorder="1" applyAlignment="1" applyProtection="1">
      <alignment horizontal="center" vertical="center"/>
    </xf>
    <xf numFmtId="0" fontId="20" fillId="2" borderId="81" xfId="0" applyFont="1" applyFill="1" applyBorder="1" applyAlignment="1" applyProtection="1">
      <alignment horizontal="center" vertical="center"/>
    </xf>
    <xf numFmtId="0" fontId="20" fillId="2" borderId="82" xfId="0" applyFont="1" applyFill="1" applyBorder="1" applyAlignment="1" applyProtection="1">
      <alignment horizontal="center" vertical="center"/>
    </xf>
    <xf numFmtId="0" fontId="29" fillId="2" borderId="0" xfId="0" applyFont="1" applyFill="1" applyBorder="1" applyAlignment="1">
      <alignment horizontal="center"/>
    </xf>
    <xf numFmtId="191" fontId="23" fillId="2" borderId="71" xfId="0" applyNumberFormat="1" applyFont="1" applyFill="1" applyBorder="1" applyAlignment="1" applyProtection="1">
      <alignment horizontal="center" vertical="center" shrinkToFit="1"/>
    </xf>
    <xf numFmtId="191" fontId="23" fillId="2" borderId="72" xfId="0" applyNumberFormat="1" applyFont="1" applyFill="1" applyBorder="1" applyAlignment="1" applyProtection="1">
      <alignment horizontal="center" vertical="center" shrinkToFit="1"/>
    </xf>
    <xf numFmtId="191" fontId="23" fillId="2" borderId="68" xfId="0" applyNumberFormat="1" applyFont="1" applyFill="1" applyBorder="1" applyAlignment="1" applyProtection="1">
      <alignment horizontal="center" vertical="center" shrinkToFit="1"/>
    </xf>
    <xf numFmtId="191" fontId="24" fillId="2" borderId="74" xfId="0" applyNumberFormat="1" applyFont="1" applyFill="1" applyBorder="1" applyAlignment="1" applyProtection="1">
      <alignment horizontal="center" vertical="center"/>
    </xf>
    <xf numFmtId="191" fontId="24" fillId="2" borderId="72" xfId="0" applyNumberFormat="1" applyFont="1" applyFill="1" applyBorder="1" applyAlignment="1" applyProtection="1">
      <alignment horizontal="center" vertical="center"/>
    </xf>
    <xf numFmtId="191" fontId="24" fillId="2" borderId="75" xfId="0" applyNumberFormat="1" applyFont="1" applyFill="1" applyBorder="1" applyAlignment="1" applyProtection="1">
      <alignment horizontal="center" vertical="center"/>
    </xf>
    <xf numFmtId="0" fontId="20" fillId="2" borderId="50"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178" fontId="16" fillId="2" borderId="0" xfId="0" applyNumberFormat="1" applyFont="1" applyFill="1" applyAlignment="1">
      <alignment horizontal="right"/>
    </xf>
    <xf numFmtId="0" fontId="16" fillId="2" borderId="86" xfId="0" applyFont="1" applyFill="1" applyBorder="1" applyAlignment="1">
      <alignment horizontal="center" vertical="center"/>
    </xf>
    <xf numFmtId="0" fontId="16" fillId="2" borderId="18" xfId="0" applyFont="1" applyFill="1" applyBorder="1" applyAlignment="1">
      <alignment horizontal="center" vertical="center"/>
    </xf>
    <xf numFmtId="191" fontId="15" fillId="2" borderId="18" xfId="0" applyNumberFormat="1" applyFont="1" applyFill="1" applyBorder="1" applyAlignment="1" applyProtection="1">
      <alignment horizontal="left" vertical="center" indent="1" shrinkToFit="1"/>
    </xf>
    <xf numFmtId="191" fontId="15" fillId="2" borderId="83" xfId="0" applyNumberFormat="1" applyFont="1" applyFill="1" applyBorder="1" applyAlignment="1" applyProtection="1">
      <alignment horizontal="left" vertical="center" indent="1" shrinkToFit="1"/>
    </xf>
    <xf numFmtId="191" fontId="15" fillId="2" borderId="0" xfId="0" applyNumberFormat="1" applyFont="1" applyFill="1" applyBorder="1" applyAlignment="1" applyProtection="1">
      <alignment horizontal="left" shrinkToFit="1"/>
    </xf>
    <xf numFmtId="0" fontId="16" fillId="2" borderId="23" xfId="0" applyFont="1" applyFill="1" applyBorder="1" applyAlignment="1">
      <alignment horizontal="center" vertical="center"/>
    </xf>
    <xf numFmtId="0" fontId="16" fillId="2" borderId="20" xfId="0" applyFont="1" applyFill="1" applyBorder="1" applyAlignment="1">
      <alignment horizontal="center" vertical="center"/>
    </xf>
    <xf numFmtId="191" fontId="15" fillId="2" borderId="20" xfId="0" applyNumberFormat="1" applyFont="1" applyFill="1" applyBorder="1" applyAlignment="1" applyProtection="1">
      <alignment horizontal="left" vertical="center" indent="1" shrinkToFit="1"/>
    </xf>
    <xf numFmtId="190" fontId="31" fillId="2" borderId="20" xfId="0" applyNumberFormat="1" applyFont="1" applyFill="1" applyBorder="1" applyAlignment="1" applyProtection="1">
      <alignment horizontal="center" vertical="center"/>
    </xf>
    <xf numFmtId="190" fontId="31" fillId="2" borderId="21" xfId="0" applyNumberFormat="1" applyFont="1" applyFill="1" applyBorder="1" applyAlignment="1" applyProtection="1">
      <alignment horizontal="center" vertical="center"/>
    </xf>
    <xf numFmtId="191" fontId="0" fillId="2" borderId="0" xfId="0" applyNumberFormat="1" applyFont="1" applyFill="1" applyBorder="1" applyAlignment="1" applyProtection="1">
      <alignment horizontal="left"/>
    </xf>
    <xf numFmtId="191" fontId="0" fillId="2" borderId="13" xfId="0" applyNumberFormat="1" applyFont="1" applyFill="1" applyBorder="1" applyAlignment="1" applyProtection="1">
      <alignment horizontal="left"/>
    </xf>
    <xf numFmtId="0" fontId="22" fillId="2" borderId="0" xfId="0" applyFont="1" applyFill="1" applyAlignment="1">
      <alignment horizontal="left"/>
    </xf>
    <xf numFmtId="0" fontId="32" fillId="2" borderId="0" xfId="0" applyFont="1" applyFill="1" applyAlignment="1" applyProtection="1">
      <alignment horizontal="center" vertical="top"/>
    </xf>
    <xf numFmtId="178" fontId="33" fillId="2" borderId="0" xfId="9" applyNumberFormat="1" applyFont="1" applyFill="1" applyBorder="1" applyAlignment="1" applyProtection="1">
      <alignment horizontal="right" vertical="top"/>
    </xf>
    <xf numFmtId="191" fontId="17" fillId="2" borderId="0" xfId="0" applyNumberFormat="1" applyFont="1" applyFill="1" applyBorder="1" applyAlignment="1" applyProtection="1">
      <alignment horizontal="left" vertical="center"/>
    </xf>
    <xf numFmtId="191" fontId="17" fillId="2" borderId="13" xfId="0" applyNumberFormat="1" applyFont="1" applyFill="1" applyBorder="1" applyAlignment="1" applyProtection="1">
      <alignment horizontal="left"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182" fontId="31" fillId="2" borderId="47" xfId="0" applyNumberFormat="1" applyFont="1" applyFill="1" applyBorder="1" applyAlignment="1" applyProtection="1">
      <alignment horizontal="right" vertical="center"/>
    </xf>
    <xf numFmtId="182" fontId="31" fillId="2" borderId="94" xfId="0" applyNumberFormat="1" applyFont="1" applyFill="1" applyBorder="1" applyAlignment="1" applyProtection="1">
      <alignment horizontal="right" vertical="center"/>
    </xf>
    <xf numFmtId="182" fontId="31" fillId="2" borderId="95" xfId="0" applyNumberFormat="1" applyFont="1" applyFill="1" applyBorder="1" applyAlignment="1" applyProtection="1">
      <alignment horizontal="right" vertical="center"/>
    </xf>
    <xf numFmtId="0" fontId="15" fillId="2" borderId="24" xfId="0" applyFont="1" applyFill="1" applyBorder="1" applyAlignment="1" applyProtection="1">
      <alignment horizontal="center" vertical="center"/>
    </xf>
    <xf numFmtId="191" fontId="31" fillId="2" borderId="0" xfId="0" applyNumberFormat="1" applyFont="1" applyFill="1" applyBorder="1" applyAlignment="1" applyProtection="1">
      <alignment horizontal="left" shrinkToFit="1"/>
    </xf>
    <xf numFmtId="191" fontId="31" fillId="2" borderId="13" xfId="0" applyNumberFormat="1" applyFont="1" applyFill="1" applyBorder="1" applyAlignment="1" applyProtection="1">
      <alignment horizontal="left" shrinkToFit="1"/>
    </xf>
    <xf numFmtId="0" fontId="40" fillId="2" borderId="35" xfId="0" applyFont="1" applyFill="1" applyBorder="1" applyAlignment="1" applyProtection="1">
      <alignment horizontal="center"/>
    </xf>
    <xf numFmtId="0" fontId="17" fillId="2" borderId="0" xfId="0" applyFont="1" applyFill="1" applyBorder="1" applyAlignment="1">
      <alignment horizontal="left" vertical="center" shrinkToFit="1"/>
    </xf>
    <xf numFmtId="184" fontId="24" fillId="2" borderId="14" xfId="0" applyNumberFormat="1" applyFont="1" applyFill="1" applyBorder="1" applyAlignment="1" applyProtection="1">
      <alignment horizontal="right" shrinkToFit="1"/>
    </xf>
    <xf numFmtId="183" fontId="23" fillId="2" borderId="14" xfId="0" applyNumberFormat="1" applyFont="1" applyFill="1" applyBorder="1" applyAlignment="1" applyProtection="1">
      <alignment horizontal="right" shrinkToFit="1"/>
    </xf>
    <xf numFmtId="0" fontId="0" fillId="2" borderId="4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20" fillId="2" borderId="50" xfId="0" applyFont="1" applyFill="1" applyBorder="1" applyAlignment="1" applyProtection="1">
      <alignment horizontal="center" vertical="center" shrinkToFit="1"/>
    </xf>
    <xf numFmtId="0" fontId="20" fillId="2" borderId="51" xfId="0" applyFont="1" applyFill="1" applyBorder="1" applyAlignment="1" applyProtection="1">
      <alignment horizontal="center" vertical="center" shrinkToFit="1"/>
    </xf>
    <xf numFmtId="0" fontId="29" fillId="2" borderId="0" xfId="0" applyFont="1" applyFill="1" applyBorder="1" applyAlignment="1" applyProtection="1">
      <alignment horizontal="center"/>
    </xf>
    <xf numFmtId="191" fontId="0" fillId="2" borderId="0" xfId="0" applyNumberFormat="1" applyFont="1" applyFill="1" applyBorder="1" applyAlignment="1" applyProtection="1">
      <alignment horizontal="left" vertical="center"/>
    </xf>
    <xf numFmtId="191" fontId="0" fillId="2" borderId="13" xfId="0" applyNumberFormat="1" applyFont="1" applyFill="1" applyBorder="1" applyAlignment="1" applyProtection="1">
      <alignment horizontal="left" vertical="center"/>
    </xf>
    <xf numFmtId="0" fontId="15" fillId="2" borderId="15"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190" fontId="31" fillId="2" borderId="20" xfId="3" applyNumberFormat="1" applyFont="1" applyFill="1" applyBorder="1" applyAlignment="1" applyProtection="1">
      <alignment horizontal="center" vertical="center"/>
    </xf>
    <xf numFmtId="190" fontId="31" fillId="2" borderId="21" xfId="3" applyNumberFormat="1" applyFont="1" applyFill="1" applyBorder="1" applyAlignment="1" applyProtection="1">
      <alignment horizontal="center" vertical="center"/>
    </xf>
    <xf numFmtId="0" fontId="22" fillId="2" borderId="0" xfId="0" applyFont="1" applyFill="1" applyAlignment="1" applyProtection="1">
      <alignment horizontal="left"/>
    </xf>
    <xf numFmtId="0" fontId="16" fillId="2" borderId="26"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182" fontId="31" fillId="2" borderId="8" xfId="0" applyNumberFormat="1" applyFont="1" applyFill="1" applyBorder="1" applyAlignment="1" applyProtection="1">
      <alignment horizontal="right" vertical="center"/>
    </xf>
    <xf numFmtId="182" fontId="31" fillId="2" borderId="9" xfId="0" applyNumberFormat="1" applyFont="1" applyFill="1" applyBorder="1" applyAlignment="1" applyProtection="1">
      <alignment horizontal="right" vertical="center"/>
    </xf>
    <xf numFmtId="0" fontId="15" fillId="2" borderId="85" xfId="0" applyFont="1" applyFill="1" applyBorder="1" applyAlignment="1" applyProtection="1">
      <alignment horizontal="center" vertical="center"/>
    </xf>
    <xf numFmtId="0" fontId="28" fillId="2" borderId="43"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43" xfId="0" applyFont="1" applyFill="1" applyBorder="1" applyAlignment="1">
      <alignment horizontal="left" vertical="center"/>
    </xf>
    <xf numFmtId="0" fontId="28" fillId="2" borderId="35" xfId="0" applyFont="1" applyFill="1" applyBorder="1" applyAlignment="1">
      <alignment horizontal="left" vertical="center"/>
    </xf>
    <xf numFmtId="0" fontId="28" fillId="2" borderId="44" xfId="0" applyFont="1" applyFill="1" applyBorder="1" applyAlignment="1">
      <alignment horizontal="left" vertical="center"/>
    </xf>
    <xf numFmtId="0" fontId="28" fillId="2" borderId="3" xfId="0" applyFont="1" applyFill="1" applyBorder="1" applyAlignment="1">
      <alignment horizontal="left" vertical="center"/>
    </xf>
    <xf numFmtId="0" fontId="28" fillId="2" borderId="2" xfId="0" applyFont="1" applyFill="1" applyBorder="1" applyAlignment="1">
      <alignment horizontal="left" vertical="center"/>
    </xf>
    <xf numFmtId="0" fontId="28" fillId="2" borderId="4" xfId="0" applyFont="1" applyFill="1" applyBorder="1" applyAlignment="1">
      <alignment horizontal="left" vertical="center"/>
    </xf>
    <xf numFmtId="0" fontId="28" fillId="2" borderId="37" xfId="0" applyFont="1" applyFill="1" applyBorder="1" applyAlignment="1">
      <alignment horizontal="center" vertical="center"/>
    </xf>
    <xf numFmtId="0" fontId="28" fillId="2" borderId="38" xfId="0" applyFont="1" applyFill="1" applyBorder="1" applyAlignment="1">
      <alignment horizontal="center" vertical="center"/>
    </xf>
    <xf numFmtId="0" fontId="16" fillId="2" borderId="86"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191" fontId="15" fillId="2" borderId="17" xfId="0" applyNumberFormat="1" applyFont="1" applyFill="1" applyBorder="1" applyAlignment="1" applyProtection="1">
      <alignment horizontal="left" vertical="center" indent="1" shrinkToFit="1"/>
    </xf>
    <xf numFmtId="0" fontId="16" fillId="2" borderId="2" xfId="0" applyFont="1" applyFill="1" applyBorder="1" applyAlignment="1">
      <alignment horizontal="left" vertical="center"/>
    </xf>
    <xf numFmtId="6" fontId="16" fillId="2" borderId="2" xfId="5" applyFont="1" applyFill="1" applyBorder="1" applyAlignment="1">
      <alignment horizontal="center" vertical="center"/>
    </xf>
    <xf numFmtId="0" fontId="20" fillId="2" borderId="15"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7" fillId="2" borderId="15" xfId="0" applyFont="1" applyFill="1" applyBorder="1" applyAlignment="1">
      <alignment horizontal="center" shrinkToFit="1"/>
    </xf>
    <xf numFmtId="0" fontId="27" fillId="2" borderId="1" xfId="0" applyFont="1" applyFill="1" applyBorder="1" applyAlignment="1">
      <alignment horizontal="center" shrinkToFit="1"/>
    </xf>
    <xf numFmtId="0" fontId="27" fillId="2" borderId="10" xfId="0" applyFont="1" applyFill="1" applyBorder="1" applyAlignment="1">
      <alignment horizontal="center" shrinkToFit="1"/>
    </xf>
    <xf numFmtId="0" fontId="27" fillId="2" borderId="15" xfId="0" applyFont="1" applyFill="1" applyBorder="1" applyAlignment="1">
      <alignment horizontal="distributed" shrinkToFit="1"/>
    </xf>
    <xf numFmtId="0" fontId="27" fillId="2" borderId="1" xfId="0" applyFont="1" applyFill="1" applyBorder="1" applyAlignment="1">
      <alignment horizontal="distributed" shrinkToFit="1"/>
    </xf>
    <xf numFmtId="0" fontId="27" fillId="2" borderId="15" xfId="0" applyFont="1" applyFill="1" applyBorder="1" applyAlignment="1">
      <alignment horizontal="distributed"/>
    </xf>
    <xf numFmtId="0" fontId="27" fillId="2" borderId="1" xfId="0" applyFont="1" applyFill="1" applyBorder="1" applyAlignment="1">
      <alignment horizontal="distributed"/>
    </xf>
    <xf numFmtId="49" fontId="16" fillId="2" borderId="39" xfId="0" applyNumberFormat="1" applyFont="1" applyFill="1" applyBorder="1" applyAlignment="1" applyProtection="1">
      <alignment horizontal="left" shrinkToFit="1"/>
      <protection locked="0"/>
    </xf>
    <xf numFmtId="49" fontId="16" fillId="2" borderId="40" xfId="0" applyNumberFormat="1" applyFont="1" applyFill="1" applyBorder="1" applyAlignment="1" applyProtection="1">
      <alignment horizontal="left" shrinkToFit="1"/>
      <protection locked="0"/>
    </xf>
    <xf numFmtId="49" fontId="16" fillId="2" borderId="45" xfId="0" applyNumberFormat="1" applyFont="1" applyFill="1" applyBorder="1" applyAlignment="1" applyProtection="1">
      <alignment horizontal="left" shrinkToFit="1"/>
      <protection locked="0"/>
    </xf>
    <xf numFmtId="49" fontId="16" fillId="2" borderId="46" xfId="0" applyNumberFormat="1" applyFont="1" applyFill="1" applyBorder="1" applyAlignment="1" applyProtection="1">
      <alignment horizontal="left" shrinkToFit="1"/>
      <protection locked="0"/>
    </xf>
    <xf numFmtId="178" fontId="33" fillId="4" borderId="0" xfId="9" applyNumberFormat="1" applyFont="1" applyFill="1" applyBorder="1" applyAlignment="1" applyProtection="1">
      <alignment horizontal="right" vertical="top"/>
      <protection locked="0"/>
    </xf>
    <xf numFmtId="182" fontId="31" fillId="4" borderId="47" xfId="0" applyNumberFormat="1" applyFont="1" applyFill="1" applyBorder="1" applyAlignment="1" applyProtection="1">
      <alignment horizontal="right" vertical="center"/>
      <protection locked="0"/>
    </xf>
    <xf numFmtId="182" fontId="31" fillId="4" borderId="94" xfId="0" applyNumberFormat="1" applyFont="1" applyFill="1" applyBorder="1" applyAlignment="1" applyProtection="1">
      <alignment horizontal="right" vertical="center"/>
      <protection locked="0"/>
    </xf>
    <xf numFmtId="182" fontId="31" fillId="4" borderId="95" xfId="0" applyNumberFormat="1" applyFont="1" applyFill="1" applyBorder="1" applyAlignment="1" applyProtection="1">
      <alignment horizontal="right" vertical="center"/>
      <protection locked="0"/>
    </xf>
    <xf numFmtId="0" fontId="31" fillId="4" borderId="0" xfId="0" applyFont="1" applyFill="1" applyBorder="1" applyAlignment="1" applyProtection="1">
      <alignment horizontal="left" shrinkToFit="1"/>
      <protection locked="0"/>
    </xf>
    <xf numFmtId="0" fontId="31" fillId="4" borderId="13" xfId="0" applyFont="1" applyFill="1" applyBorder="1" applyAlignment="1" applyProtection="1">
      <alignment horizontal="left" shrinkToFit="1"/>
      <protection locked="0"/>
    </xf>
    <xf numFmtId="49" fontId="24" fillId="4" borderId="74" xfId="0" applyNumberFormat="1" applyFont="1" applyFill="1" applyBorder="1" applyAlignment="1" applyProtection="1">
      <alignment horizontal="center" vertical="center"/>
      <protection locked="0"/>
    </xf>
    <xf numFmtId="49" fontId="24" fillId="4" borderId="72" xfId="0" applyNumberFormat="1" applyFont="1" applyFill="1" applyBorder="1" applyAlignment="1" applyProtection="1">
      <alignment horizontal="center" vertical="center"/>
      <protection locked="0"/>
    </xf>
    <xf numFmtId="49" fontId="24" fillId="4" borderId="75" xfId="0" applyNumberFormat="1" applyFont="1" applyFill="1" applyBorder="1" applyAlignment="1" applyProtection="1">
      <alignment horizontal="center" vertical="center"/>
      <protection locked="0"/>
    </xf>
    <xf numFmtId="0" fontId="23" fillId="4" borderId="71" xfId="0" applyFont="1" applyFill="1" applyBorder="1" applyAlignment="1" applyProtection="1">
      <alignment horizontal="center" vertical="center" shrinkToFit="1"/>
      <protection locked="0"/>
    </xf>
    <xf numFmtId="0" fontId="23" fillId="4" borderId="72" xfId="0" applyFont="1" applyFill="1" applyBorder="1" applyAlignment="1" applyProtection="1">
      <alignment horizontal="center" vertical="center" shrinkToFit="1"/>
      <protection locked="0"/>
    </xf>
    <xf numFmtId="0" fontId="23" fillId="4" borderId="68" xfId="0"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xf>
    <xf numFmtId="0" fontId="0" fillId="2" borderId="2" xfId="0" applyFont="1" applyFill="1" applyBorder="1" applyAlignment="1">
      <alignment horizontal="center" vertical="center"/>
    </xf>
    <xf numFmtId="0" fontId="41" fillId="2" borderId="0" xfId="0" applyFont="1" applyFill="1" applyAlignment="1">
      <alignment horizontal="center" vertical="top"/>
    </xf>
    <xf numFmtId="0" fontId="22" fillId="2" borderId="0" xfId="0" applyFont="1" applyFill="1" applyAlignment="1">
      <alignment horizontal="left" indent="1"/>
    </xf>
    <xf numFmtId="179" fontId="31" fillId="2" borderId="20" xfId="0" applyNumberFormat="1" applyFont="1" applyFill="1" applyBorder="1" applyAlignment="1" applyProtection="1">
      <alignment horizontal="center" vertical="center"/>
      <protection locked="0"/>
    </xf>
    <xf numFmtId="179" fontId="31" fillId="2" borderId="21"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left" vertical="center" indent="1" shrinkToFit="1"/>
      <protection locked="0"/>
    </xf>
    <xf numFmtId="0" fontId="15" fillId="4" borderId="18" xfId="0" applyFont="1" applyFill="1" applyBorder="1" applyAlignment="1" applyProtection="1">
      <alignment horizontal="left" vertical="center" indent="1" shrinkToFit="1"/>
      <protection locked="0"/>
    </xf>
    <xf numFmtId="0" fontId="15" fillId="4" borderId="83" xfId="0" applyFont="1" applyFill="1" applyBorder="1" applyAlignment="1" applyProtection="1">
      <alignment horizontal="left" vertical="center" indent="1" shrinkToFit="1"/>
      <protection locked="0"/>
    </xf>
    <xf numFmtId="0" fontId="16" fillId="2" borderId="15" xfId="0" applyFont="1" applyFill="1" applyBorder="1" applyAlignment="1">
      <alignment horizontal="center" vertical="center"/>
    </xf>
    <xf numFmtId="0" fontId="16" fillId="2" borderId="10" xfId="0" applyFont="1" applyFill="1" applyBorder="1" applyAlignment="1">
      <alignment horizontal="center" vertical="center"/>
    </xf>
    <xf numFmtId="181" fontId="30" fillId="4" borderId="15" xfId="0" applyNumberFormat="1" applyFont="1" applyFill="1" applyBorder="1" applyAlignment="1" applyProtection="1">
      <alignment horizontal="distributed" vertical="center"/>
      <protection locked="0"/>
    </xf>
    <xf numFmtId="181" fontId="30" fillId="4" borderId="49" xfId="0" applyNumberFormat="1" applyFont="1" applyFill="1" applyBorder="1" applyAlignment="1" applyProtection="1">
      <alignment horizontal="distributed" vertical="center"/>
      <protection locked="0"/>
    </xf>
    <xf numFmtId="0" fontId="17" fillId="4" borderId="0" xfId="0" applyFont="1" applyFill="1" applyBorder="1" applyAlignment="1" applyProtection="1">
      <alignment horizontal="left" vertical="center"/>
      <protection locked="0"/>
    </xf>
    <xf numFmtId="0" fontId="17" fillId="4" borderId="1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13" xfId="0" applyFont="1" applyFill="1" applyBorder="1" applyAlignment="1" applyProtection="1">
      <alignment horizontal="left" vertical="center"/>
      <protection locked="0"/>
    </xf>
    <xf numFmtId="0" fontId="0" fillId="4" borderId="0" xfId="0" applyFont="1" applyFill="1" applyBorder="1" applyAlignment="1" applyProtection="1">
      <alignment horizontal="left"/>
      <protection locked="0"/>
    </xf>
    <xf numFmtId="0" fontId="0" fillId="4" borderId="13" xfId="0" applyFont="1" applyFill="1" applyBorder="1" applyAlignment="1" applyProtection="1">
      <alignment horizontal="left"/>
      <protection locked="0"/>
    </xf>
    <xf numFmtId="0" fontId="15" fillId="4" borderId="0" xfId="0" applyFont="1" applyFill="1" applyBorder="1" applyAlignment="1" applyProtection="1">
      <alignment horizontal="left" shrinkToFit="1"/>
      <protection locked="0"/>
    </xf>
    <xf numFmtId="38" fontId="16" fillId="2" borderId="47" xfId="3" applyFont="1" applyFill="1" applyBorder="1" applyAlignment="1" applyProtection="1">
      <alignment horizontal="left" vertical="center"/>
      <protection locked="0"/>
    </xf>
    <xf numFmtId="38" fontId="16" fillId="2" borderId="48" xfId="3" applyFont="1" applyFill="1" applyBorder="1" applyAlignment="1" applyProtection="1">
      <alignment horizontal="left" vertical="center"/>
      <protection locked="0"/>
    </xf>
    <xf numFmtId="0" fontId="27" fillId="2" borderId="41" xfId="0" applyFont="1" applyFill="1" applyBorder="1" applyAlignment="1">
      <alignment horizontal="distributed"/>
    </xf>
    <xf numFmtId="0" fontId="27" fillId="2" borderId="42" xfId="0" applyFont="1" applyFill="1" applyBorder="1" applyAlignment="1">
      <alignment horizontal="distributed"/>
    </xf>
    <xf numFmtId="182" fontId="38" fillId="2" borderId="0" xfId="0" applyNumberFormat="1" applyFont="1" applyFill="1" applyBorder="1" applyAlignment="1">
      <alignment horizontal="center"/>
    </xf>
    <xf numFmtId="186" fontId="16" fillId="2" borderId="100" xfId="0" applyNumberFormat="1" applyFont="1" applyFill="1" applyBorder="1" applyAlignment="1">
      <alignment horizontal="right" indent="1" shrinkToFit="1"/>
    </xf>
    <xf numFmtId="178" fontId="17" fillId="2" borderId="0" xfId="0" applyNumberFormat="1" applyFont="1" applyFill="1" applyAlignment="1">
      <alignment horizontal="right" shrinkToFit="1"/>
    </xf>
    <xf numFmtId="0" fontId="17" fillId="2" borderId="0" xfId="0" applyFont="1" applyFill="1" applyAlignment="1">
      <alignment horizontal="right" shrinkToFit="1"/>
    </xf>
    <xf numFmtId="191" fontId="17" fillId="2" borderId="0" xfId="0" applyNumberFormat="1" applyFont="1" applyFill="1" applyAlignment="1">
      <alignment horizontal="right" shrinkToFit="1"/>
    </xf>
    <xf numFmtId="191" fontId="20" fillId="2" borderId="35" xfId="0" applyNumberFormat="1" applyFont="1" applyFill="1" applyBorder="1" applyAlignment="1">
      <alignment horizontal="right" shrinkToFit="1"/>
    </xf>
    <xf numFmtId="178" fontId="33" fillId="0" borderId="0" xfId="9" applyNumberFormat="1" applyFont="1" applyFill="1" applyBorder="1" applyAlignment="1" applyProtection="1">
      <alignment horizontal="right" vertical="top"/>
      <protection locked="0"/>
    </xf>
    <xf numFmtId="0" fontId="32" fillId="0" borderId="0" xfId="0" applyFont="1" applyAlignment="1">
      <alignment horizontal="center" vertical="top"/>
    </xf>
    <xf numFmtId="184" fontId="15" fillId="0" borderId="38" xfId="0" applyNumberFormat="1" applyFont="1" applyBorder="1" applyAlignment="1">
      <alignment horizontal="right" shrinkToFit="1"/>
    </xf>
    <xf numFmtId="184" fontId="15" fillId="0" borderId="14" xfId="0" applyNumberFormat="1" applyFont="1" applyBorder="1" applyAlignment="1">
      <alignment horizontal="right" shrinkToFit="1"/>
    </xf>
    <xf numFmtId="0" fontId="16" fillId="0" borderId="0" xfId="0" applyFont="1" applyAlignment="1">
      <alignment horizontal="right" indent="1" shrinkToFit="1"/>
    </xf>
    <xf numFmtId="0" fontId="16" fillId="0" borderId="35" xfId="0" applyFont="1" applyBorder="1" applyAlignment="1">
      <alignment horizontal="right" shrinkToFit="1"/>
    </xf>
    <xf numFmtId="189" fontId="12" fillId="0" borderId="52" xfId="0" applyNumberFormat="1" applyFont="1" applyBorder="1" applyAlignment="1">
      <alignment horizontal="left" vertical="center" wrapText="1" indent="1"/>
    </xf>
    <xf numFmtId="189" fontId="12" fillId="0" borderId="53" xfId="0" applyNumberFormat="1" applyFont="1" applyBorder="1" applyAlignment="1">
      <alignment horizontal="left" vertical="center" wrapText="1" indent="1"/>
    </xf>
    <xf numFmtId="0" fontId="10" fillId="0" borderId="53" xfId="0" applyFont="1" applyBorder="1" applyAlignment="1">
      <alignment horizontal="center" vertical="center" wrapText="1"/>
    </xf>
    <xf numFmtId="0" fontId="10" fillId="0" borderId="55" xfId="0" applyFont="1" applyBorder="1" applyAlignment="1">
      <alignment horizontal="left" vertical="center" wrapText="1" indent="1"/>
    </xf>
    <xf numFmtId="0" fontId="10" fillId="0" borderId="16" xfId="0" applyFont="1" applyBorder="1" applyAlignment="1">
      <alignment horizontal="left" vertical="center" indent="1"/>
    </xf>
    <xf numFmtId="0" fontId="10" fillId="0" borderId="56" xfId="0" applyFont="1" applyBorder="1" applyAlignment="1">
      <alignment horizontal="left" vertical="center" indent="1"/>
    </xf>
    <xf numFmtId="38" fontId="12" fillId="0" borderId="43" xfId="3" applyFont="1" applyBorder="1" applyAlignment="1">
      <alignment horizontal="center" shrinkToFit="1"/>
    </xf>
    <xf numFmtId="38" fontId="12" fillId="0" borderId="35" xfId="3" applyFont="1" applyBorder="1" applyAlignment="1">
      <alignment horizontal="center" shrinkToFit="1"/>
    </xf>
    <xf numFmtId="38" fontId="12" fillId="0" borderId="44" xfId="3" applyFont="1" applyBorder="1" applyAlignment="1">
      <alignment horizontal="center" shrinkToFit="1"/>
    </xf>
    <xf numFmtId="0" fontId="10" fillId="0" borderId="55" xfId="0" applyFont="1" applyBorder="1" applyAlignment="1">
      <alignment horizontal="left" vertical="center" indent="1"/>
    </xf>
    <xf numFmtId="188" fontId="11" fillId="0" borderId="58" xfId="0" applyNumberFormat="1" applyFont="1" applyBorder="1" applyAlignment="1">
      <alignment horizontal="center" vertical="center" wrapText="1"/>
    </xf>
    <xf numFmtId="188" fontId="11" fillId="0" borderId="59" xfId="0" applyNumberFormat="1"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38" fontId="11" fillId="2" borderId="1" xfId="3" applyFont="1" applyFill="1" applyBorder="1" applyAlignment="1">
      <alignment horizontal="left"/>
    </xf>
    <xf numFmtId="38" fontId="11" fillId="2" borderId="2" xfId="3" applyFont="1" applyFill="1" applyBorder="1" applyAlignment="1">
      <alignment horizontal="left"/>
    </xf>
    <xf numFmtId="38" fontId="11" fillId="2" borderId="2" xfId="3" applyFont="1" applyFill="1" applyBorder="1" applyAlignment="1">
      <alignment horizontal="left" indent="1"/>
    </xf>
    <xf numFmtId="38" fontId="11" fillId="2" borderId="1" xfId="3" applyFont="1" applyFill="1" applyBorder="1" applyAlignment="1">
      <alignment horizontal="center"/>
    </xf>
    <xf numFmtId="188" fontId="11" fillId="2" borderId="2" xfId="3" applyNumberFormat="1" applyFont="1" applyFill="1" applyBorder="1" applyAlignment="1">
      <alignment horizontal="center"/>
    </xf>
    <xf numFmtId="188" fontId="11" fillId="2" borderId="1" xfId="3" applyNumberFormat="1" applyFont="1" applyFill="1" applyBorder="1" applyAlignment="1">
      <alignment horizontal="right"/>
    </xf>
    <xf numFmtId="188" fontId="11" fillId="2" borderId="1" xfId="3" applyNumberFormat="1" applyFont="1" applyFill="1" applyBorder="1" applyAlignment="1">
      <alignment horizontal="center"/>
    </xf>
    <xf numFmtId="184" fontId="15" fillId="0" borderId="15" xfId="0" applyNumberFormat="1" applyFont="1" applyBorder="1" applyAlignment="1">
      <alignment horizontal="right" shrinkToFit="1"/>
    </xf>
    <xf numFmtId="184" fontId="15" fillId="0" borderId="1" xfId="0" applyNumberFormat="1" applyFont="1" applyBorder="1" applyAlignment="1">
      <alignment horizontal="right" shrinkToFit="1"/>
    </xf>
    <xf numFmtId="184" fontId="15" fillId="0" borderId="10" xfId="0" applyNumberFormat="1" applyFont="1" applyBorder="1" applyAlignment="1">
      <alignment horizontal="right" shrinkToFit="1"/>
    </xf>
    <xf numFmtId="0" fontId="16" fillId="0" borderId="0" xfId="0" applyFont="1" applyAlignment="1">
      <alignment horizontal="right" shrinkToFit="1"/>
    </xf>
    <xf numFmtId="178" fontId="33" fillId="0" borderId="2" xfId="9" applyNumberFormat="1" applyFont="1" applyBorder="1" applyAlignment="1" applyProtection="1">
      <alignment horizontal="right" vertical="top"/>
      <protection locked="0"/>
    </xf>
    <xf numFmtId="0" fontId="16" fillId="0" borderId="15" xfId="0" applyFont="1" applyBorder="1" applyAlignment="1">
      <alignment horizontal="center" vertical="center"/>
    </xf>
    <xf numFmtId="0" fontId="16" fillId="0" borderId="1" xfId="0" applyFont="1" applyBorder="1" applyAlignment="1">
      <alignment horizontal="center" vertical="center"/>
    </xf>
  </cellXfs>
  <cellStyles count="10">
    <cellStyle name="パーセント" xfId="1" builtinId="5"/>
    <cellStyle name="パーセント 2" xfId="2" xr:uid="{00000000-0005-0000-0000-000001000000}"/>
    <cellStyle name="桁区切り" xfId="3" builtinId="6"/>
    <cellStyle name="桁区切り 2" xfId="4" xr:uid="{00000000-0005-0000-0000-000003000000}"/>
    <cellStyle name="通貨" xfId="5" builtinId="7"/>
    <cellStyle name="標準" xfId="0" builtinId="0"/>
    <cellStyle name="標準 2" xfId="6" xr:uid="{00000000-0005-0000-0000-000006000000}"/>
    <cellStyle name="標準 2 2" xfId="7" xr:uid="{00000000-0005-0000-0000-000007000000}"/>
    <cellStyle name="標準 3 3" xfId="8" xr:uid="{00000000-0005-0000-0000-000008000000}"/>
    <cellStyle name="標準_q04-cyoutatsu-y15" xfId="9" xr:uid="{00000000-0005-0000-0000-000009000000}"/>
  </cellStyles>
  <dxfs count="16">
    <dxf>
      <fill>
        <patternFill>
          <bgColor theme="4" tint="0.79998168889431442"/>
        </patternFill>
      </fill>
    </dxf>
    <dxf>
      <font>
        <color auto="1"/>
      </font>
      <fill>
        <patternFill patternType="lightGray">
          <bgColor theme="0" tint="-0.14996795556505021"/>
        </patternFill>
      </fill>
    </dxf>
    <dxf>
      <font>
        <color auto="1"/>
      </font>
      <fill>
        <patternFill patternType="lightGray">
          <bgColor theme="0" tint="-0.14996795556505021"/>
        </patternFill>
      </fill>
    </dxf>
    <dxf>
      <fill>
        <patternFill patternType="lightGray">
          <bgColor theme="0" tint="-0.14996795556505021"/>
        </patternFill>
      </fill>
    </dxf>
    <dxf>
      <fill>
        <patternFill>
          <bgColor theme="4" tint="0.79998168889431442"/>
        </patternFill>
      </fill>
    </dxf>
    <dxf>
      <fill>
        <patternFill>
          <bgColor theme="4" tint="0.79998168889431442"/>
        </patternFill>
      </fill>
    </dxf>
    <dxf>
      <fill>
        <patternFill patternType="lightGray">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Gray">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patternType="lightGray">
          <bgColor theme="0" tint="-0.1499679555650502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W$7"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W$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W$7"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W$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65</xdr:row>
      <xdr:rowOff>50800</xdr:rowOff>
    </xdr:from>
    <xdr:to>
      <xdr:col>14</xdr:col>
      <xdr:colOff>368300</xdr:colOff>
      <xdr:row>100</xdr:row>
      <xdr:rowOff>14149</xdr:rowOff>
    </xdr:to>
    <xdr:pic>
      <xdr:nvPicPr>
        <xdr:cNvPr id="78" name="図 77">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11779250"/>
          <a:ext cx="8775700" cy="6122849"/>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177799</xdr:colOff>
      <xdr:row>104</xdr:row>
      <xdr:rowOff>63500</xdr:rowOff>
    </xdr:from>
    <xdr:to>
      <xdr:col>14</xdr:col>
      <xdr:colOff>335110</xdr:colOff>
      <xdr:row>129</xdr:row>
      <xdr:rowOff>95250</xdr:rowOff>
    </xdr:to>
    <xdr:pic>
      <xdr:nvPicPr>
        <xdr:cNvPr id="62" name="図 61">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99" y="18764250"/>
          <a:ext cx="8691711" cy="60642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142874</xdr:colOff>
      <xdr:row>2</xdr:row>
      <xdr:rowOff>83073</xdr:rowOff>
    </xdr:from>
    <xdr:to>
      <xdr:col>14</xdr:col>
      <xdr:colOff>19050</xdr:colOff>
      <xdr:row>39</xdr:row>
      <xdr:rowOff>31750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42874" y="559323"/>
          <a:ext cx="9477376" cy="6616177"/>
          <a:chOff x="140172" y="-183405"/>
          <a:chExt cx="8241153" cy="6519699"/>
        </a:xfrm>
      </xdr:grpSpPr>
      <xdr:pic>
        <xdr:nvPicPr>
          <xdr:cNvPr id="28" name="図 27">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172" y="584425"/>
            <a:ext cx="8241153" cy="5751869"/>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77" name="AutoShape 23">
            <a:extLst>
              <a:ext uri="{FF2B5EF4-FFF2-40B4-BE49-F238E27FC236}">
                <a16:creationId xmlns:a16="http://schemas.microsoft.com/office/drawing/2014/main" id="{00000000-0008-0000-0100-00004D000000}"/>
              </a:ext>
            </a:extLst>
          </xdr:cNvPr>
          <xdr:cNvSpPr>
            <a:spLocks noChangeArrowheads="1"/>
          </xdr:cNvSpPr>
        </xdr:nvSpPr>
        <xdr:spPr bwMode="auto">
          <a:xfrm>
            <a:off x="5710637" y="-183405"/>
            <a:ext cx="1568450" cy="675605"/>
          </a:xfrm>
          <a:prstGeom prst="wedgeRoundRectCallout">
            <a:avLst>
              <a:gd name="adj1" fmla="val -28004"/>
              <a:gd name="adj2" fmla="val 1448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783350" y="4511382"/>
            <a:ext cx="566998" cy="380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※2</a:t>
            </a:r>
            <a:endParaRPr kumimoji="1" lang="ja-JP" altLang="en-US" sz="1600">
              <a:solidFill>
                <a:srgbClr val="FF0000"/>
              </a:solidFill>
            </a:endParaRPr>
          </a:p>
        </xdr:txBody>
      </xdr:sp>
      <xdr:sp macro="" textlink="">
        <xdr:nvSpPr>
          <xdr:cNvPr id="2" name="楕円 1">
            <a:extLst>
              <a:ext uri="{FF2B5EF4-FFF2-40B4-BE49-F238E27FC236}">
                <a16:creationId xmlns:a16="http://schemas.microsoft.com/office/drawing/2014/main" id="{00000000-0008-0000-0100-000002000000}"/>
              </a:ext>
            </a:extLst>
          </xdr:cNvPr>
          <xdr:cNvSpPr/>
        </xdr:nvSpPr>
        <xdr:spPr>
          <a:xfrm>
            <a:off x="2774950" y="2207263"/>
            <a:ext cx="609600" cy="34108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AutoShape 23">
            <a:extLst>
              <a:ext uri="{FF2B5EF4-FFF2-40B4-BE49-F238E27FC236}">
                <a16:creationId xmlns:a16="http://schemas.microsoft.com/office/drawing/2014/main" id="{00000000-0008-0000-0100-000023000000}"/>
              </a:ext>
            </a:extLst>
          </xdr:cNvPr>
          <xdr:cNvSpPr>
            <a:spLocks noChangeArrowheads="1"/>
          </xdr:cNvSpPr>
        </xdr:nvSpPr>
        <xdr:spPr bwMode="auto">
          <a:xfrm>
            <a:off x="2837598" y="5005301"/>
            <a:ext cx="1104900" cy="492313"/>
          </a:xfrm>
          <a:prstGeom prst="wedgeRoundRectCallout">
            <a:avLst>
              <a:gd name="adj1" fmla="val 23906"/>
              <a:gd name="adj2" fmla="val 11503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0" baseline="0"/>
              <a:t>税率によって</a:t>
            </a:r>
            <a:endParaRPr lang="en-US" altLang="ja-JP" sz="1050" b="0" baseline="0"/>
          </a:p>
          <a:p>
            <a:pPr algn="l" rtl="0">
              <a:lnSpc>
                <a:spcPct val="100000"/>
              </a:lnSpc>
              <a:defRPr sz="1000"/>
            </a:pPr>
            <a:r>
              <a:rPr lang="ja-JP" altLang="en-US" sz="1050" b="0" baseline="0"/>
              <a:t>変更してください</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282699" y="2752537"/>
            <a:ext cx="550468"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a:t>
            </a:r>
            <a:r>
              <a:rPr kumimoji="1" lang="ja-JP" altLang="en-US" sz="1600">
                <a:solidFill>
                  <a:srgbClr val="FF0000"/>
                </a:solidFill>
              </a:rPr>
              <a:t>１</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848600" y="1346200"/>
            <a:ext cx="285750" cy="254000"/>
          </a:xfrm>
          <a:prstGeom prst="rect">
            <a:avLst/>
          </a:prstGeom>
          <a:solidFill>
            <a:schemeClr val="accent3">
              <a:lumMod val="20000"/>
              <a:lumOff val="80000"/>
            </a:schemeClr>
          </a:solidFill>
          <a:ln w="635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endParaRPr kumimoji="1" lang="ja-JP" altLang="en-US" sz="10000">
              <a:solidFill>
                <a:schemeClr val="bg1">
                  <a:lumMod val="50000"/>
                  <a:alpha val="40000"/>
                </a:schemeClr>
              </a:solidFill>
              <a:latin typeface="+mn-ea"/>
              <a:ea typeface="+mn-ea"/>
            </a:endParaRPr>
          </a:p>
        </xdr:txBody>
      </xdr:sp>
    </xdr:grpSp>
    <xdr:clientData/>
  </xdr:twoCellAnchor>
  <xdr:twoCellAnchor>
    <xdr:from>
      <xdr:col>5</xdr:col>
      <xdr:colOff>584498</xdr:colOff>
      <xdr:row>74</xdr:row>
      <xdr:rowOff>24543</xdr:rowOff>
    </xdr:from>
    <xdr:to>
      <xdr:col>7</xdr:col>
      <xdr:colOff>38100</xdr:colOff>
      <xdr:row>76</xdr:row>
      <xdr:rowOff>26754</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3632498" y="13543693"/>
          <a:ext cx="672802" cy="3324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197565</xdr:colOff>
      <xdr:row>67</xdr:row>
      <xdr:rowOff>18920</xdr:rowOff>
    </xdr:from>
    <xdr:to>
      <xdr:col>30</xdr:col>
      <xdr:colOff>483342</xdr:colOff>
      <xdr:row>68</xdr:row>
      <xdr:rowOff>33320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20466765" y="12229970"/>
          <a:ext cx="285777" cy="255700"/>
        </a:xfrm>
        <a:prstGeom prst="rect">
          <a:avLst/>
        </a:prstGeom>
        <a:solidFill>
          <a:schemeClr val="accent3">
            <a:lumMod val="20000"/>
            <a:lumOff val="80000"/>
          </a:schemeClr>
        </a:solidFill>
        <a:ln w="635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endParaRPr kumimoji="1" lang="ja-JP" altLang="en-US" sz="10000">
            <a:solidFill>
              <a:schemeClr val="bg1">
                <a:lumMod val="50000"/>
                <a:alpha val="40000"/>
              </a:schemeClr>
            </a:solidFill>
            <a:latin typeface="+mn-ea"/>
            <a:ea typeface="+mn-ea"/>
          </a:endParaRPr>
        </a:p>
      </xdr:txBody>
    </xdr:sp>
    <xdr:clientData/>
  </xdr:twoCellAnchor>
  <xdr:twoCellAnchor>
    <xdr:from>
      <xdr:col>7</xdr:col>
      <xdr:colOff>73748</xdr:colOff>
      <xdr:row>111</xdr:row>
      <xdr:rowOff>141200</xdr:rowOff>
    </xdr:from>
    <xdr:to>
      <xdr:col>8</xdr:col>
      <xdr:colOff>114300</xdr:colOff>
      <xdr:row>113</xdr:row>
      <xdr:rowOff>6227</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4340948" y="20531050"/>
          <a:ext cx="650152" cy="3476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515200</xdr:colOff>
      <xdr:row>110</xdr:row>
      <xdr:rowOff>138086</xdr:rowOff>
    </xdr:from>
    <xdr:to>
      <xdr:col>26</xdr:col>
      <xdr:colOff>191130</xdr:colOff>
      <xdr:row>111</xdr:row>
      <xdr:rowOff>164192</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7723700" y="20286636"/>
          <a:ext cx="285530" cy="267406"/>
        </a:xfrm>
        <a:prstGeom prst="rect">
          <a:avLst/>
        </a:prstGeom>
        <a:solidFill>
          <a:schemeClr val="accent3">
            <a:lumMod val="20000"/>
            <a:lumOff val="80000"/>
          </a:schemeClr>
        </a:solidFill>
        <a:ln w="635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endParaRPr kumimoji="1" lang="ja-JP" altLang="en-US" sz="10000">
            <a:solidFill>
              <a:schemeClr val="bg1">
                <a:lumMod val="50000"/>
                <a:alpha val="40000"/>
              </a:schemeClr>
            </a:solidFill>
            <a:latin typeface="+mn-ea"/>
            <a:ea typeface="+mn-ea"/>
          </a:endParaRPr>
        </a:p>
      </xdr:txBody>
    </xdr:sp>
    <xdr:clientData/>
  </xdr:twoCellAnchor>
  <xdr:twoCellAnchor>
    <xdr:from>
      <xdr:col>1</xdr:col>
      <xdr:colOff>76200</xdr:colOff>
      <xdr:row>15</xdr:row>
      <xdr:rowOff>140866</xdr:rowOff>
    </xdr:from>
    <xdr:to>
      <xdr:col>4</xdr:col>
      <xdr:colOff>29159</xdr:colOff>
      <xdr:row>18</xdr:row>
      <xdr:rowOff>4924</xdr:rowOff>
    </xdr:to>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685800" y="2992016"/>
          <a:ext cx="1781759" cy="359358"/>
        </a:xfrm>
        <a:prstGeom prst="wedgeRectCallout">
          <a:avLst>
            <a:gd name="adj1" fmla="val 65026"/>
            <a:gd name="adj2" fmla="val 7500"/>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clientData/>
  </xdr:twoCellAnchor>
  <xdr:twoCellAnchor>
    <xdr:from>
      <xdr:col>11</xdr:col>
      <xdr:colOff>482342</xdr:colOff>
      <xdr:row>11</xdr:row>
      <xdr:rowOff>35508</xdr:rowOff>
    </xdr:from>
    <xdr:to>
      <xdr:col>14</xdr:col>
      <xdr:colOff>271496</xdr:colOff>
      <xdr:row>13</xdr:row>
      <xdr:rowOff>108755</xdr:rowOff>
    </xdr:to>
    <xdr:sp macro="" textlink="">
      <xdr:nvSpPr>
        <xdr:cNvPr id="29" name="AutoShape 23">
          <a:extLst>
            <a:ext uri="{FF2B5EF4-FFF2-40B4-BE49-F238E27FC236}">
              <a16:creationId xmlns:a16="http://schemas.microsoft.com/office/drawing/2014/main" id="{00000000-0008-0000-0100-00001D000000}"/>
            </a:ext>
          </a:extLst>
        </xdr:cNvPr>
        <xdr:cNvSpPr>
          <a:spLocks noChangeArrowheads="1"/>
        </xdr:cNvSpPr>
      </xdr:nvSpPr>
      <xdr:spPr bwMode="auto">
        <a:xfrm>
          <a:off x="7187942" y="2226258"/>
          <a:ext cx="1617954"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コードが不明な方は担当にお問い合わせください。</a:t>
          </a:r>
          <a:r>
            <a:rPr lang="en-US" altLang="ja-JP" sz="900" baseline="0">
              <a:solidFill>
                <a:srgbClr val="FF0000"/>
              </a:solidFill>
            </a:rPr>
            <a:t>※</a:t>
          </a:r>
          <a:r>
            <a:rPr lang="ja-JP" altLang="en-US" sz="900" baseline="0">
              <a:solidFill>
                <a:srgbClr val="FF0000"/>
              </a:solidFill>
            </a:rPr>
            <a:t>３</a:t>
          </a:r>
        </a:p>
      </xdr:txBody>
    </xdr:sp>
    <xdr:clientData/>
  </xdr:twoCellAnchor>
  <xdr:twoCellAnchor>
    <xdr:from>
      <xdr:col>0</xdr:col>
      <xdr:colOff>506638</xdr:colOff>
      <xdr:row>22</xdr:row>
      <xdr:rowOff>139832</xdr:rowOff>
    </xdr:from>
    <xdr:to>
      <xdr:col>3</xdr:col>
      <xdr:colOff>548432</xdr:colOff>
      <xdr:row>25</xdr:row>
      <xdr:rowOff>103155</xdr:rowOff>
    </xdr:to>
    <xdr:sp macro="" textlink="">
      <xdr:nvSpPr>
        <xdr:cNvPr id="32" name="AutoShape 23">
          <a:extLst>
            <a:ext uri="{FF2B5EF4-FFF2-40B4-BE49-F238E27FC236}">
              <a16:creationId xmlns:a16="http://schemas.microsoft.com/office/drawing/2014/main" id="{00000000-0008-0000-0100-000020000000}"/>
            </a:ext>
          </a:extLst>
        </xdr:cNvPr>
        <xdr:cNvSpPr>
          <a:spLocks noChangeArrowheads="1"/>
        </xdr:cNvSpPr>
      </xdr:nvSpPr>
      <xdr:spPr bwMode="auto">
        <a:xfrm>
          <a:off x="506638" y="4146682"/>
          <a:ext cx="1870594" cy="560223"/>
        </a:xfrm>
        <a:prstGeom prst="wedgeRoundRectCallout">
          <a:avLst>
            <a:gd name="adj1" fmla="val -9088"/>
            <a:gd name="adj2" fmla="val -1124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0" baseline="0"/>
            <a:t>契約分の場合は</a:t>
          </a:r>
          <a:endParaRPr lang="en-US" altLang="ja-JP" sz="900" b="0" baseline="0"/>
        </a:p>
        <a:p>
          <a:pPr algn="l" rtl="0">
            <a:lnSpc>
              <a:spcPct val="100000"/>
            </a:lnSpc>
            <a:defRPr sz="1000"/>
          </a:pPr>
          <a:r>
            <a:rPr lang="ja-JP" altLang="en-US" sz="900" b="0" baseline="0"/>
            <a:t>プルダウンリストより「当月出来高」を選択して下さい。</a:t>
          </a:r>
          <a:endParaRPr lang="en-US" altLang="ja-JP" sz="900" b="0" baseline="0"/>
        </a:p>
      </xdr:txBody>
    </xdr:sp>
    <xdr:clientData/>
  </xdr:twoCellAnchor>
  <xdr:twoCellAnchor>
    <xdr:from>
      <xdr:col>9</xdr:col>
      <xdr:colOff>38552</xdr:colOff>
      <xdr:row>34</xdr:row>
      <xdr:rowOff>114044</xdr:rowOff>
    </xdr:from>
    <xdr:to>
      <xdr:col>12</xdr:col>
      <xdr:colOff>158750</xdr:colOff>
      <xdr:row>38</xdr:row>
      <xdr:rowOff>69850</xdr:rowOff>
    </xdr:to>
    <xdr:sp macro="" textlink="">
      <xdr:nvSpPr>
        <xdr:cNvPr id="36" name="AutoShape 23">
          <a:extLst>
            <a:ext uri="{FF2B5EF4-FFF2-40B4-BE49-F238E27FC236}">
              <a16:creationId xmlns:a16="http://schemas.microsoft.com/office/drawing/2014/main" id="{00000000-0008-0000-0100-000024000000}"/>
            </a:ext>
          </a:extLst>
        </xdr:cNvPr>
        <xdr:cNvSpPr>
          <a:spLocks noChangeArrowheads="1"/>
        </xdr:cNvSpPr>
      </xdr:nvSpPr>
      <xdr:spPr bwMode="auto">
        <a:xfrm>
          <a:off x="5524952" y="6273544"/>
          <a:ext cx="1948998" cy="616206"/>
        </a:xfrm>
        <a:prstGeom prst="wedgeRoundRectCallout">
          <a:avLst>
            <a:gd name="adj1" fmla="val 7131"/>
            <a:gd name="adj2" fmla="val -10756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clientData/>
  </xdr:twoCellAnchor>
  <xdr:twoCellAnchor>
    <xdr:from>
      <xdr:col>1</xdr:col>
      <xdr:colOff>266700</xdr:colOff>
      <xdr:row>74</xdr:row>
      <xdr:rowOff>47562</xdr:rowOff>
    </xdr:from>
    <xdr:to>
      <xdr:col>4</xdr:col>
      <xdr:colOff>77107</xdr:colOff>
      <xdr:row>76</xdr:row>
      <xdr:rowOff>84884</xdr:rowOff>
    </xdr:to>
    <xdr:sp macro="" textlink="">
      <xdr:nvSpPr>
        <xdr:cNvPr id="37" name="吹き出し: 四角形 36">
          <a:extLst>
            <a:ext uri="{FF2B5EF4-FFF2-40B4-BE49-F238E27FC236}">
              <a16:creationId xmlns:a16="http://schemas.microsoft.com/office/drawing/2014/main" id="{00000000-0008-0000-0100-000025000000}"/>
            </a:ext>
          </a:extLst>
        </xdr:cNvPr>
        <xdr:cNvSpPr/>
      </xdr:nvSpPr>
      <xdr:spPr>
        <a:xfrm>
          <a:off x="876300" y="13566712"/>
          <a:ext cx="1639207" cy="367522"/>
        </a:xfrm>
        <a:prstGeom prst="wedgeRectCallout">
          <a:avLst>
            <a:gd name="adj1" fmla="val 67177"/>
            <a:gd name="adj2" fmla="val -13013"/>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clientData/>
  </xdr:twoCellAnchor>
  <xdr:twoCellAnchor>
    <xdr:from>
      <xdr:col>1</xdr:col>
      <xdr:colOff>139701</xdr:colOff>
      <xdr:row>111</xdr:row>
      <xdr:rowOff>157065</xdr:rowOff>
    </xdr:from>
    <xdr:to>
      <xdr:col>4</xdr:col>
      <xdr:colOff>13479</xdr:colOff>
      <xdr:row>113</xdr:row>
      <xdr:rowOff>50152</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a:xfrm>
          <a:off x="749301" y="20546915"/>
          <a:ext cx="1702578" cy="375687"/>
        </a:xfrm>
        <a:prstGeom prst="wedgeRectCallout">
          <a:avLst>
            <a:gd name="adj1" fmla="val 67177"/>
            <a:gd name="adj2" fmla="val -13013"/>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clientData/>
  </xdr:twoCellAnchor>
  <xdr:twoCellAnchor>
    <xdr:from>
      <xdr:col>9</xdr:col>
      <xdr:colOff>388775</xdr:colOff>
      <xdr:row>101</xdr:row>
      <xdr:rowOff>116633</xdr:rowOff>
    </xdr:from>
    <xdr:to>
      <xdr:col>12</xdr:col>
      <xdr:colOff>86107</xdr:colOff>
      <xdr:row>104</xdr:row>
      <xdr:rowOff>135967</xdr:rowOff>
    </xdr:to>
    <xdr:sp macro="" textlink="">
      <xdr:nvSpPr>
        <xdr:cNvPr id="39" name="AutoShape 23">
          <a:extLst>
            <a:ext uri="{FF2B5EF4-FFF2-40B4-BE49-F238E27FC236}">
              <a16:creationId xmlns:a16="http://schemas.microsoft.com/office/drawing/2014/main" id="{00000000-0008-0000-0100-000027000000}"/>
            </a:ext>
          </a:extLst>
        </xdr:cNvPr>
        <xdr:cNvSpPr>
          <a:spLocks noChangeArrowheads="1"/>
        </xdr:cNvSpPr>
      </xdr:nvSpPr>
      <xdr:spPr bwMode="auto">
        <a:xfrm>
          <a:off x="5875175" y="18169683"/>
          <a:ext cx="1526132" cy="667034"/>
        </a:xfrm>
        <a:prstGeom prst="wedgeRoundRectCallout">
          <a:avLst>
            <a:gd name="adj1" fmla="val -18434"/>
            <a:gd name="adj2" fmla="val 1124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clientData/>
  </xdr:twoCellAnchor>
  <xdr:twoCellAnchor>
    <xdr:from>
      <xdr:col>5</xdr:col>
      <xdr:colOff>531715</xdr:colOff>
      <xdr:row>85</xdr:row>
      <xdr:rowOff>131147</xdr:rowOff>
    </xdr:from>
    <xdr:to>
      <xdr:col>8</xdr:col>
      <xdr:colOff>483120</xdr:colOff>
      <xdr:row>90</xdr:row>
      <xdr:rowOff>63240</xdr:rowOff>
    </xdr:to>
    <xdr:sp macro="" textlink="">
      <xdr:nvSpPr>
        <xdr:cNvPr id="41" name="AutoShape 23">
          <a:extLst>
            <a:ext uri="{FF2B5EF4-FFF2-40B4-BE49-F238E27FC236}">
              <a16:creationId xmlns:a16="http://schemas.microsoft.com/office/drawing/2014/main" id="{00000000-0008-0000-0100-000029000000}"/>
            </a:ext>
          </a:extLst>
        </xdr:cNvPr>
        <xdr:cNvSpPr>
          <a:spLocks noChangeArrowheads="1"/>
        </xdr:cNvSpPr>
      </xdr:nvSpPr>
      <xdr:spPr bwMode="auto">
        <a:xfrm>
          <a:off x="3579715" y="15542597"/>
          <a:ext cx="1780205" cy="757593"/>
        </a:xfrm>
        <a:prstGeom prst="wedgeRoundRectCallout">
          <a:avLst>
            <a:gd name="adj1" fmla="val 35210"/>
            <a:gd name="adj2" fmla="val -971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100" baseline="0"/>
            <a:t>非課税・その他の税の場合は税区分を「非：非課税分」「他：その他税」を選択してください。</a:t>
          </a:r>
        </a:p>
      </xdr:txBody>
    </xdr:sp>
    <xdr:clientData/>
  </xdr:twoCellAnchor>
  <xdr:twoCellAnchor>
    <xdr:from>
      <xdr:col>1</xdr:col>
      <xdr:colOff>174171</xdr:colOff>
      <xdr:row>85</xdr:row>
      <xdr:rowOff>68036</xdr:rowOff>
    </xdr:from>
    <xdr:to>
      <xdr:col>4</xdr:col>
      <xdr:colOff>365838</xdr:colOff>
      <xdr:row>92</xdr:row>
      <xdr:rowOff>13606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83771" y="15479486"/>
          <a:ext cx="2020467" cy="110127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請求書内容が１枚で書ききれない場合は、</a:t>
          </a:r>
          <a:r>
            <a:rPr kumimoji="1" lang="en-US" altLang="ja-JP" sz="1100"/>
            <a:t>1</a:t>
          </a:r>
          <a:r>
            <a:rPr kumimoji="1" lang="ja-JP" altLang="en-US" sz="1100"/>
            <a:t>行目プルダウンより「別紙明細書」を選択の上請求明細書シートにご記入ください。</a:t>
          </a:r>
        </a:p>
      </xdr:txBody>
    </xdr:sp>
    <xdr:clientData/>
  </xdr:twoCellAnchor>
  <xdr:twoCellAnchor>
    <xdr:from>
      <xdr:col>1</xdr:col>
      <xdr:colOff>170802</xdr:colOff>
      <xdr:row>120</xdr:row>
      <xdr:rowOff>113653</xdr:rowOff>
    </xdr:from>
    <xdr:to>
      <xdr:col>4</xdr:col>
      <xdr:colOff>362469</xdr:colOff>
      <xdr:row>123</xdr:row>
      <xdr:rowOff>186094</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780402" y="22675203"/>
          <a:ext cx="2020467" cy="796341"/>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a:t>
          </a:r>
          <a:r>
            <a:rPr kumimoji="1" lang="en-US" altLang="ja-JP" sz="1100"/>
            <a:t>1</a:t>
          </a:r>
          <a:r>
            <a:rPr kumimoji="1" lang="ja-JP" altLang="en-US" sz="1100"/>
            <a:t>枚目で書ききれない場合のみ、別紙明細書を選択してください。</a:t>
          </a:r>
        </a:p>
      </xdr:txBody>
    </xdr:sp>
    <xdr:clientData/>
  </xdr:twoCellAnchor>
  <xdr:twoCellAnchor>
    <xdr:from>
      <xdr:col>5</xdr:col>
      <xdr:colOff>424543</xdr:colOff>
      <xdr:row>121</xdr:row>
      <xdr:rowOff>65834</xdr:rowOff>
    </xdr:from>
    <xdr:to>
      <xdr:col>8</xdr:col>
      <xdr:colOff>375948</xdr:colOff>
      <xdr:row>124</xdr:row>
      <xdr:rowOff>133869</xdr:rowOff>
    </xdr:to>
    <xdr:sp macro="" textlink="">
      <xdr:nvSpPr>
        <xdr:cNvPr id="43" name="AutoShape 23">
          <a:extLst>
            <a:ext uri="{FF2B5EF4-FFF2-40B4-BE49-F238E27FC236}">
              <a16:creationId xmlns:a16="http://schemas.microsoft.com/office/drawing/2014/main" id="{00000000-0008-0000-0100-00002B000000}"/>
            </a:ext>
          </a:extLst>
        </xdr:cNvPr>
        <xdr:cNvSpPr>
          <a:spLocks noChangeArrowheads="1"/>
        </xdr:cNvSpPr>
      </xdr:nvSpPr>
      <xdr:spPr bwMode="auto">
        <a:xfrm>
          <a:off x="3472543" y="22868684"/>
          <a:ext cx="1780205" cy="791935"/>
        </a:xfrm>
        <a:prstGeom prst="wedgeRoundRectCallout">
          <a:avLst>
            <a:gd name="adj1" fmla="val 35210"/>
            <a:gd name="adj2" fmla="val -971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100" baseline="0"/>
            <a:t>非課税・その他の税の場合は税区分を「非：非課税分」「他：その他税」を選択してください。</a:t>
          </a:r>
        </a:p>
      </xdr:txBody>
    </xdr:sp>
    <xdr:clientData/>
  </xdr:twoCellAnchor>
  <xdr:twoCellAnchor>
    <xdr:from>
      <xdr:col>9</xdr:col>
      <xdr:colOff>535992</xdr:colOff>
      <xdr:row>126</xdr:row>
      <xdr:rowOff>13996</xdr:rowOff>
    </xdr:from>
    <xdr:to>
      <xdr:col>13</xdr:col>
      <xdr:colOff>45941</xdr:colOff>
      <xdr:row>128</xdr:row>
      <xdr:rowOff>240260</xdr:rowOff>
    </xdr:to>
    <xdr:sp macro="" textlink="">
      <xdr:nvSpPr>
        <xdr:cNvPr id="44" name="AutoShape 23">
          <a:extLst>
            <a:ext uri="{FF2B5EF4-FFF2-40B4-BE49-F238E27FC236}">
              <a16:creationId xmlns:a16="http://schemas.microsoft.com/office/drawing/2014/main" id="{00000000-0008-0000-0100-00002C000000}"/>
            </a:ext>
          </a:extLst>
        </xdr:cNvPr>
        <xdr:cNvSpPr>
          <a:spLocks noChangeArrowheads="1"/>
        </xdr:cNvSpPr>
      </xdr:nvSpPr>
      <xdr:spPr bwMode="auto">
        <a:xfrm>
          <a:off x="6022392" y="24023346"/>
          <a:ext cx="1948349" cy="708864"/>
        </a:xfrm>
        <a:prstGeom prst="wedgeRoundRectCallout">
          <a:avLst>
            <a:gd name="adj1" fmla="val 7131"/>
            <a:gd name="adj2" fmla="val -10756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clientData/>
  </xdr:twoCellAnchor>
  <xdr:twoCellAnchor>
    <xdr:from>
      <xdr:col>10</xdr:col>
      <xdr:colOff>54169</xdr:colOff>
      <xdr:row>94</xdr:row>
      <xdr:rowOff>94991</xdr:rowOff>
    </xdr:from>
    <xdr:to>
      <xdr:col>13</xdr:col>
      <xdr:colOff>173718</xdr:colOff>
      <xdr:row>98</xdr:row>
      <xdr:rowOff>109113</xdr:rowOff>
    </xdr:to>
    <xdr:sp macro="" textlink="">
      <xdr:nvSpPr>
        <xdr:cNvPr id="45" name="AutoShape 23">
          <a:extLst>
            <a:ext uri="{FF2B5EF4-FFF2-40B4-BE49-F238E27FC236}">
              <a16:creationId xmlns:a16="http://schemas.microsoft.com/office/drawing/2014/main" id="{00000000-0008-0000-0100-00002D000000}"/>
            </a:ext>
          </a:extLst>
        </xdr:cNvPr>
        <xdr:cNvSpPr>
          <a:spLocks noChangeArrowheads="1"/>
        </xdr:cNvSpPr>
      </xdr:nvSpPr>
      <xdr:spPr bwMode="auto">
        <a:xfrm>
          <a:off x="6150169" y="16992341"/>
          <a:ext cx="1948349" cy="674522"/>
        </a:xfrm>
        <a:prstGeom prst="wedgeRoundRectCallout">
          <a:avLst>
            <a:gd name="adj1" fmla="val 939"/>
            <a:gd name="adj2" fmla="val -9249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clientData/>
  </xdr:twoCellAnchor>
  <xdr:twoCellAnchor>
    <xdr:from>
      <xdr:col>12</xdr:col>
      <xdr:colOff>106653</xdr:colOff>
      <xdr:row>108</xdr:row>
      <xdr:rowOff>83457</xdr:rowOff>
    </xdr:from>
    <xdr:to>
      <xdr:col>14</xdr:col>
      <xdr:colOff>492708</xdr:colOff>
      <xdr:row>110</xdr:row>
      <xdr:rowOff>20633</xdr:rowOff>
    </xdr:to>
    <xdr:sp macro="" textlink="">
      <xdr:nvSpPr>
        <xdr:cNvPr id="46" name="AutoShape 23">
          <a:extLst>
            <a:ext uri="{FF2B5EF4-FFF2-40B4-BE49-F238E27FC236}">
              <a16:creationId xmlns:a16="http://schemas.microsoft.com/office/drawing/2014/main" id="{00000000-0008-0000-0100-00002E000000}"/>
            </a:ext>
          </a:extLst>
        </xdr:cNvPr>
        <xdr:cNvSpPr>
          <a:spLocks noChangeArrowheads="1"/>
        </xdr:cNvSpPr>
      </xdr:nvSpPr>
      <xdr:spPr bwMode="auto">
        <a:xfrm>
          <a:off x="7421853" y="19749407"/>
          <a:ext cx="1605255" cy="419776"/>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コードが不明な方は担当にお問い合わせください。</a:t>
          </a:r>
          <a:r>
            <a:rPr lang="en-US" altLang="ja-JP" sz="900" baseline="0">
              <a:solidFill>
                <a:srgbClr val="FF0000"/>
              </a:solidFill>
            </a:rPr>
            <a:t>※</a:t>
          </a:r>
          <a:r>
            <a:rPr lang="ja-JP" altLang="en-US" sz="900" baseline="0">
              <a:solidFill>
                <a:srgbClr val="FF0000"/>
              </a:solidFill>
            </a:rPr>
            <a:t>３</a:t>
          </a:r>
        </a:p>
      </xdr:txBody>
    </xdr:sp>
    <xdr:clientData/>
  </xdr:twoCellAnchor>
  <xdr:twoCellAnchor>
    <xdr:from>
      <xdr:col>12</xdr:col>
      <xdr:colOff>266181</xdr:colOff>
      <xdr:row>69</xdr:row>
      <xdr:rowOff>142033</xdr:rowOff>
    </xdr:from>
    <xdr:to>
      <xdr:col>15</xdr:col>
      <xdr:colOff>42636</xdr:colOff>
      <xdr:row>72</xdr:row>
      <xdr:rowOff>40332</xdr:rowOff>
    </xdr:to>
    <xdr:sp macro="" textlink="">
      <xdr:nvSpPr>
        <xdr:cNvPr id="47" name="AutoShape 23">
          <a:extLst>
            <a:ext uri="{FF2B5EF4-FFF2-40B4-BE49-F238E27FC236}">
              <a16:creationId xmlns:a16="http://schemas.microsoft.com/office/drawing/2014/main" id="{00000000-0008-0000-0100-00002F000000}"/>
            </a:ext>
          </a:extLst>
        </xdr:cNvPr>
        <xdr:cNvSpPr>
          <a:spLocks noChangeArrowheads="1"/>
        </xdr:cNvSpPr>
      </xdr:nvSpPr>
      <xdr:spPr bwMode="auto">
        <a:xfrm>
          <a:off x="7581381" y="12835683"/>
          <a:ext cx="1605255" cy="393599"/>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コードが不明な方は担当にお問い合わせください。</a:t>
          </a:r>
          <a:r>
            <a:rPr lang="en-US" altLang="ja-JP" sz="900" baseline="0">
              <a:solidFill>
                <a:srgbClr val="FF0000"/>
              </a:solidFill>
            </a:rPr>
            <a:t>※</a:t>
          </a:r>
          <a:r>
            <a:rPr lang="ja-JP" altLang="en-US" sz="900" baseline="0">
              <a:solidFill>
                <a:srgbClr val="FF0000"/>
              </a:solidFill>
            </a:rPr>
            <a:t>３</a:t>
          </a:r>
        </a:p>
      </xdr:txBody>
    </xdr:sp>
    <xdr:clientData/>
  </xdr:twoCellAnchor>
  <xdr:twoCellAnchor>
    <xdr:from>
      <xdr:col>10</xdr:col>
      <xdr:colOff>85271</xdr:colOff>
      <xdr:row>63</xdr:row>
      <xdr:rowOff>0</xdr:rowOff>
    </xdr:from>
    <xdr:to>
      <xdr:col>12</xdr:col>
      <xdr:colOff>392203</xdr:colOff>
      <xdr:row>65</xdr:row>
      <xdr:rowOff>167717</xdr:rowOff>
    </xdr:to>
    <xdr:sp macro="" textlink="">
      <xdr:nvSpPr>
        <xdr:cNvPr id="48" name="AutoShape 23">
          <a:extLst>
            <a:ext uri="{FF2B5EF4-FFF2-40B4-BE49-F238E27FC236}">
              <a16:creationId xmlns:a16="http://schemas.microsoft.com/office/drawing/2014/main" id="{00000000-0008-0000-0100-000030000000}"/>
            </a:ext>
          </a:extLst>
        </xdr:cNvPr>
        <xdr:cNvSpPr>
          <a:spLocks noChangeArrowheads="1"/>
        </xdr:cNvSpPr>
      </xdr:nvSpPr>
      <xdr:spPr bwMode="auto">
        <a:xfrm>
          <a:off x="6181271" y="11245850"/>
          <a:ext cx="1526132" cy="650317"/>
        </a:xfrm>
        <a:prstGeom prst="wedgeRoundRectCallout">
          <a:avLst>
            <a:gd name="adj1" fmla="val -25507"/>
            <a:gd name="adj2" fmla="val 11846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clientData/>
  </xdr:twoCellAnchor>
  <xdr:twoCellAnchor>
    <xdr:from>
      <xdr:col>6</xdr:col>
      <xdr:colOff>352424</xdr:colOff>
      <xdr:row>8</xdr:row>
      <xdr:rowOff>114823</xdr:rowOff>
    </xdr:from>
    <xdr:to>
      <xdr:col>7</xdr:col>
      <xdr:colOff>293292</xdr:colOff>
      <xdr:row>10</xdr:row>
      <xdr:rowOff>128349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010024" y="1810273"/>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clientData/>
  </xdr:twoCellAnchor>
  <xdr:twoCellAnchor>
    <xdr:from>
      <xdr:col>7</xdr:col>
      <xdr:colOff>76200</xdr:colOff>
      <xdr:row>67</xdr:row>
      <xdr:rowOff>120650</xdr:rowOff>
    </xdr:from>
    <xdr:to>
      <xdr:col>8</xdr:col>
      <xdr:colOff>17068</xdr:colOff>
      <xdr:row>68</xdr:row>
      <xdr:rowOff>223076</xdr:rowOff>
    </xdr:to>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4343400" y="12331700"/>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clientData/>
  </xdr:twoCellAnchor>
  <xdr:twoCellAnchor>
    <xdr:from>
      <xdr:col>7</xdr:col>
      <xdr:colOff>44451</xdr:colOff>
      <xdr:row>106</xdr:row>
      <xdr:rowOff>158750</xdr:rowOff>
    </xdr:from>
    <xdr:to>
      <xdr:col>7</xdr:col>
      <xdr:colOff>594919</xdr:colOff>
      <xdr:row>108</xdr:row>
      <xdr:rowOff>19876</xdr:rowOff>
    </xdr:to>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4311651" y="19342100"/>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clientData/>
  </xdr:twoCellAnchor>
  <xdr:twoCellAnchor editAs="oneCell">
    <xdr:from>
      <xdr:col>19</xdr:col>
      <xdr:colOff>0</xdr:colOff>
      <xdr:row>79</xdr:row>
      <xdr:rowOff>0</xdr:rowOff>
    </xdr:from>
    <xdr:to>
      <xdr:col>29</xdr:col>
      <xdr:colOff>431800</xdr:colOff>
      <xdr:row>112</xdr:row>
      <xdr:rowOff>203200</xdr:rowOff>
    </xdr:to>
    <xdr:sp macro="" textlink="">
      <xdr:nvSpPr>
        <xdr:cNvPr id="3085" name="AutoShape 13">
          <a:extLst>
            <a:ext uri="{FF2B5EF4-FFF2-40B4-BE49-F238E27FC236}">
              <a16:creationId xmlns:a16="http://schemas.microsoft.com/office/drawing/2014/main" id="{00000000-0008-0000-0100-00000D0C0000}"/>
            </a:ext>
          </a:extLst>
        </xdr:cNvPr>
        <xdr:cNvSpPr>
          <a:spLocks noChangeAspect="1" noChangeArrowheads="1"/>
        </xdr:cNvSpPr>
      </xdr:nvSpPr>
      <xdr:spPr bwMode="auto">
        <a:xfrm>
          <a:off x="10407650" y="14420850"/>
          <a:ext cx="9683750" cy="675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304800</xdr:colOff>
          <xdr:row>8</xdr:row>
          <xdr:rowOff>38100</xdr:rowOff>
        </xdr:from>
        <xdr:to>
          <xdr:col>7</xdr:col>
          <xdr:colOff>47625</xdr:colOff>
          <xdr:row>9</xdr:row>
          <xdr:rowOff>28575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38100</xdr:rowOff>
        </xdr:from>
        <xdr:to>
          <xdr:col>8</xdr:col>
          <xdr:colOff>180975</xdr:colOff>
          <xdr:row>9</xdr:row>
          <xdr:rowOff>28575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47625</xdr:rowOff>
        </xdr:from>
        <xdr:to>
          <xdr:col>9</xdr:col>
          <xdr:colOff>142875</xdr:colOff>
          <xdr:row>9</xdr:row>
          <xdr:rowOff>28575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38100</xdr:rowOff>
        </xdr:from>
        <xdr:to>
          <xdr:col>10</xdr:col>
          <xdr:colOff>76200</xdr:colOff>
          <xdr:row>9</xdr:row>
          <xdr:rowOff>104775</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263525</xdr:colOff>
      <xdr:row>7</xdr:row>
      <xdr:rowOff>0</xdr:rowOff>
    </xdr:from>
    <xdr:to>
      <xdr:col>16</xdr:col>
      <xdr:colOff>263525</xdr:colOff>
      <xdr:row>8</xdr:row>
      <xdr:rowOff>150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9664700" y="1676400"/>
          <a:ext cx="0" cy="2668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7</xdr:row>
      <xdr:rowOff>0</xdr:rowOff>
    </xdr:from>
    <xdr:to>
      <xdr:col>17</xdr:col>
      <xdr:colOff>279400</xdr:colOff>
      <xdr:row>8</xdr:row>
      <xdr:rowOff>150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9423400" y="1847850"/>
          <a:ext cx="0" cy="324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7</xdr:row>
      <xdr:rowOff>0</xdr:rowOff>
    </xdr:from>
    <xdr:to>
      <xdr:col>17</xdr:col>
      <xdr:colOff>12700</xdr:colOff>
      <xdr:row>8</xdr:row>
      <xdr:rowOff>150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9156700" y="1847850"/>
          <a:ext cx="0" cy="324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219075</xdr:colOff>
          <xdr:row>29</xdr:row>
          <xdr:rowOff>0</xdr:rowOff>
        </xdr:from>
        <xdr:to>
          <xdr:col>9</xdr:col>
          <xdr:colOff>247650</xdr:colOff>
          <xdr:row>29</xdr:row>
          <xdr:rowOff>295275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6</xdr:col>
      <xdr:colOff>18972</xdr:colOff>
      <xdr:row>2</xdr:row>
      <xdr:rowOff>209550</xdr:rowOff>
    </xdr:from>
    <xdr:to>
      <xdr:col>7</xdr:col>
      <xdr:colOff>393661</xdr:colOff>
      <xdr:row>4</xdr:row>
      <xdr:rowOff>150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3543222" y="676275"/>
          <a:ext cx="1070014" cy="266850"/>
          <a:chOff x="3238422" y="685800"/>
          <a:chExt cx="1009689" cy="279550"/>
        </a:xfrm>
      </xdr:grpSpPr>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3440360"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844236"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3642298"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4046174"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4248111"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238422"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238125</xdr:colOff>
          <xdr:row>37</xdr:row>
          <xdr:rowOff>38100</xdr:rowOff>
        </xdr:from>
        <xdr:to>
          <xdr:col>10</xdr:col>
          <xdr:colOff>76200</xdr:colOff>
          <xdr:row>38</xdr:row>
          <xdr:rowOff>104775</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36</xdr:row>
      <xdr:rowOff>0</xdr:rowOff>
    </xdr:from>
    <xdr:to>
      <xdr:col>16</xdr:col>
      <xdr:colOff>254000</xdr:colOff>
      <xdr:row>37</xdr:row>
      <xdr:rowOff>150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88646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36</xdr:row>
      <xdr:rowOff>0</xdr:rowOff>
    </xdr:from>
    <xdr:to>
      <xdr:col>17</xdr:col>
      <xdr:colOff>279400</xdr:colOff>
      <xdr:row>37</xdr:row>
      <xdr:rowOff>150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3980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36</xdr:row>
      <xdr:rowOff>0</xdr:rowOff>
    </xdr:from>
    <xdr:to>
      <xdr:col>17</xdr:col>
      <xdr:colOff>12700</xdr:colOff>
      <xdr:row>37</xdr:row>
      <xdr:rowOff>150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91313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31</xdr:row>
      <xdr:rowOff>209550</xdr:rowOff>
    </xdr:from>
    <xdr:to>
      <xdr:col>7</xdr:col>
      <xdr:colOff>387350</xdr:colOff>
      <xdr:row>33</xdr:row>
      <xdr:rowOff>150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3530600" y="7381875"/>
          <a:ext cx="1076325" cy="266850"/>
          <a:chOff x="3225800" y="7435850"/>
          <a:chExt cx="1016000" cy="279550"/>
        </a:xfrm>
      </xdr:grpSpPr>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34290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38354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36322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40386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4241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3225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238125</xdr:colOff>
          <xdr:row>66</xdr:row>
          <xdr:rowOff>38100</xdr:rowOff>
        </xdr:from>
        <xdr:to>
          <xdr:col>10</xdr:col>
          <xdr:colOff>76200</xdr:colOff>
          <xdr:row>67</xdr:row>
          <xdr:rowOff>104775</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65</xdr:row>
      <xdr:rowOff>0</xdr:rowOff>
    </xdr:from>
    <xdr:to>
      <xdr:col>16</xdr:col>
      <xdr:colOff>254000</xdr:colOff>
      <xdr:row>66</xdr:row>
      <xdr:rowOff>150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88646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65</xdr:row>
      <xdr:rowOff>0</xdr:rowOff>
    </xdr:from>
    <xdr:to>
      <xdr:col>17</xdr:col>
      <xdr:colOff>279400</xdr:colOff>
      <xdr:row>66</xdr:row>
      <xdr:rowOff>150</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a:off x="93980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65</xdr:row>
      <xdr:rowOff>0</xdr:rowOff>
    </xdr:from>
    <xdr:to>
      <xdr:col>17</xdr:col>
      <xdr:colOff>12700</xdr:colOff>
      <xdr:row>66</xdr:row>
      <xdr:rowOff>150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91313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273050</xdr:colOff>
      <xdr:row>60</xdr:row>
      <xdr:rowOff>209550</xdr:rowOff>
    </xdr:from>
    <xdr:to>
      <xdr:col>7</xdr:col>
      <xdr:colOff>374650</xdr:colOff>
      <xdr:row>62</xdr:row>
      <xdr:rowOff>150</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492500" y="14087475"/>
          <a:ext cx="1101725" cy="266850"/>
          <a:chOff x="3200400" y="14185900"/>
          <a:chExt cx="1035050" cy="279550"/>
        </a:xfrm>
      </xdr:grpSpPr>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34353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38417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36385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449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42481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3232150" y="141859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238125</xdr:colOff>
          <xdr:row>95</xdr:row>
          <xdr:rowOff>38100</xdr:rowOff>
        </xdr:from>
        <xdr:to>
          <xdr:col>10</xdr:col>
          <xdr:colOff>76200</xdr:colOff>
          <xdr:row>96</xdr:row>
          <xdr:rowOff>104775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94</xdr:row>
      <xdr:rowOff>0</xdr:rowOff>
    </xdr:from>
    <xdr:to>
      <xdr:col>16</xdr:col>
      <xdr:colOff>254000</xdr:colOff>
      <xdr:row>95</xdr:row>
      <xdr:rowOff>150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88646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94</xdr:row>
      <xdr:rowOff>0</xdr:rowOff>
    </xdr:from>
    <xdr:to>
      <xdr:col>17</xdr:col>
      <xdr:colOff>279400</xdr:colOff>
      <xdr:row>95</xdr:row>
      <xdr:rowOff>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93980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94</xdr:row>
      <xdr:rowOff>0</xdr:rowOff>
    </xdr:from>
    <xdr:to>
      <xdr:col>17</xdr:col>
      <xdr:colOff>12700</xdr:colOff>
      <xdr:row>95</xdr:row>
      <xdr:rowOff>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9131300" y="17145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xdr:colOff>
      <xdr:row>89</xdr:row>
      <xdr:rowOff>209550</xdr:rowOff>
    </xdr:from>
    <xdr:to>
      <xdr:col>7</xdr:col>
      <xdr:colOff>393700</xdr:colOff>
      <xdr:row>91</xdr:row>
      <xdr:rowOff>150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3536950" y="20793075"/>
          <a:ext cx="1076325" cy="266850"/>
          <a:chOff x="3232150" y="20935950"/>
          <a:chExt cx="1016000" cy="279550"/>
        </a:xfrm>
      </xdr:grpSpPr>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34353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38417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36385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0449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248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3232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304800</xdr:colOff>
          <xdr:row>37</xdr:row>
          <xdr:rowOff>38100</xdr:rowOff>
        </xdr:from>
        <xdr:to>
          <xdr:col>7</xdr:col>
          <xdr:colOff>47625</xdr:colOff>
          <xdr:row>38</xdr:row>
          <xdr:rowOff>28575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37</xdr:row>
          <xdr:rowOff>38100</xdr:rowOff>
        </xdr:from>
        <xdr:to>
          <xdr:col>8</xdr:col>
          <xdr:colOff>152400</xdr:colOff>
          <xdr:row>38</xdr:row>
          <xdr:rowOff>28575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47625</xdr:rowOff>
        </xdr:from>
        <xdr:to>
          <xdr:col>9</xdr:col>
          <xdr:colOff>142875</xdr:colOff>
          <xdr:row>38</xdr:row>
          <xdr:rowOff>28575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37</xdr:row>
          <xdr:rowOff>38100</xdr:rowOff>
        </xdr:from>
        <xdr:to>
          <xdr:col>10</xdr:col>
          <xdr:colOff>76200</xdr:colOff>
          <xdr:row>38</xdr:row>
          <xdr:rowOff>104775</xdr:rowOff>
        </xdr:to>
        <xdr:sp macro="" textlink="">
          <xdr:nvSpPr>
            <xdr:cNvPr id="1136" name="Group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38100</xdr:rowOff>
        </xdr:from>
        <xdr:to>
          <xdr:col>10</xdr:col>
          <xdr:colOff>76200</xdr:colOff>
          <xdr:row>67</xdr:row>
          <xdr:rowOff>104775</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95</xdr:row>
          <xdr:rowOff>38100</xdr:rowOff>
        </xdr:from>
        <xdr:to>
          <xdr:col>7</xdr:col>
          <xdr:colOff>47625</xdr:colOff>
          <xdr:row>96</xdr:row>
          <xdr:rowOff>28575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38100</xdr:rowOff>
        </xdr:from>
        <xdr:to>
          <xdr:col>8</xdr:col>
          <xdr:colOff>171450</xdr:colOff>
          <xdr:row>96</xdr:row>
          <xdr:rowOff>28575</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2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95</xdr:row>
          <xdr:rowOff>47625</xdr:rowOff>
        </xdr:from>
        <xdr:to>
          <xdr:col>9</xdr:col>
          <xdr:colOff>161925</xdr:colOff>
          <xdr:row>96</xdr:row>
          <xdr:rowOff>28575</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95</xdr:row>
          <xdr:rowOff>38100</xdr:rowOff>
        </xdr:from>
        <xdr:to>
          <xdr:col>10</xdr:col>
          <xdr:colOff>76200</xdr:colOff>
          <xdr:row>96</xdr:row>
          <xdr:rowOff>104775</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58</xdr:row>
          <xdr:rowOff>0</xdr:rowOff>
        </xdr:from>
        <xdr:to>
          <xdr:col>9</xdr:col>
          <xdr:colOff>247650</xdr:colOff>
          <xdr:row>58</xdr:row>
          <xdr:rowOff>295275</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38100</xdr:rowOff>
        </xdr:from>
        <xdr:to>
          <xdr:col>10</xdr:col>
          <xdr:colOff>76200</xdr:colOff>
          <xdr:row>67</xdr:row>
          <xdr:rowOff>104775</xdr:rowOff>
        </xdr:to>
        <xdr:sp macro="" textlink="">
          <xdr:nvSpPr>
            <xdr:cNvPr id="1149" name="Group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65</xdr:row>
      <xdr:rowOff>0</xdr:rowOff>
    </xdr:from>
    <xdr:to>
      <xdr:col>16</xdr:col>
      <xdr:colOff>254000</xdr:colOff>
      <xdr:row>66</xdr:row>
      <xdr:rowOff>150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8864600" y="846455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65</xdr:row>
      <xdr:rowOff>0</xdr:rowOff>
    </xdr:from>
    <xdr:to>
      <xdr:col>17</xdr:col>
      <xdr:colOff>279400</xdr:colOff>
      <xdr:row>66</xdr:row>
      <xdr:rowOff>150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9398000" y="846455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65</xdr:row>
      <xdr:rowOff>0</xdr:rowOff>
    </xdr:from>
    <xdr:to>
      <xdr:col>17</xdr:col>
      <xdr:colOff>12700</xdr:colOff>
      <xdr:row>66</xdr:row>
      <xdr:rowOff>150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9131300" y="846455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238125</xdr:colOff>
          <xdr:row>66</xdr:row>
          <xdr:rowOff>38100</xdr:rowOff>
        </xdr:from>
        <xdr:to>
          <xdr:col>10</xdr:col>
          <xdr:colOff>76200</xdr:colOff>
          <xdr:row>67</xdr:row>
          <xdr:rowOff>104775</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94</xdr:row>
      <xdr:rowOff>0</xdr:rowOff>
    </xdr:from>
    <xdr:to>
      <xdr:col>16</xdr:col>
      <xdr:colOff>254000</xdr:colOff>
      <xdr:row>95</xdr:row>
      <xdr:rowOff>150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88646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94</xdr:row>
      <xdr:rowOff>0</xdr:rowOff>
    </xdr:from>
    <xdr:to>
      <xdr:col>17</xdr:col>
      <xdr:colOff>279400</xdr:colOff>
      <xdr:row>95</xdr:row>
      <xdr:rowOff>150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93980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94</xdr:row>
      <xdr:rowOff>0</xdr:rowOff>
    </xdr:from>
    <xdr:to>
      <xdr:col>17</xdr:col>
      <xdr:colOff>12700</xdr:colOff>
      <xdr:row>95</xdr:row>
      <xdr:rowOff>150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91313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254000</xdr:colOff>
      <xdr:row>94</xdr:row>
      <xdr:rowOff>0</xdr:rowOff>
    </xdr:from>
    <xdr:to>
      <xdr:col>16</xdr:col>
      <xdr:colOff>254000</xdr:colOff>
      <xdr:row>95</xdr:row>
      <xdr:rowOff>150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88646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94</xdr:row>
      <xdr:rowOff>0</xdr:rowOff>
    </xdr:from>
    <xdr:to>
      <xdr:col>17</xdr:col>
      <xdr:colOff>279400</xdr:colOff>
      <xdr:row>95</xdr:row>
      <xdr:rowOff>150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93980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94</xdr:row>
      <xdr:rowOff>0</xdr:rowOff>
    </xdr:from>
    <xdr:to>
      <xdr:col>17</xdr:col>
      <xdr:colOff>12700</xdr:colOff>
      <xdr:row>95</xdr:row>
      <xdr:rowOff>150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9131300" y="15214600"/>
          <a:ext cx="0" cy="2732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304800</xdr:colOff>
          <xdr:row>66</xdr:row>
          <xdr:rowOff>38100</xdr:rowOff>
        </xdr:from>
        <xdr:to>
          <xdr:col>7</xdr:col>
          <xdr:colOff>47625</xdr:colOff>
          <xdr:row>67</xdr:row>
          <xdr:rowOff>28575</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xdr:row>
          <xdr:rowOff>38100</xdr:rowOff>
        </xdr:from>
        <xdr:to>
          <xdr:col>8</xdr:col>
          <xdr:colOff>161925</xdr:colOff>
          <xdr:row>67</xdr:row>
          <xdr:rowOff>28575</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66</xdr:row>
          <xdr:rowOff>47625</xdr:rowOff>
        </xdr:from>
        <xdr:to>
          <xdr:col>9</xdr:col>
          <xdr:colOff>133350</xdr:colOff>
          <xdr:row>67</xdr:row>
          <xdr:rowOff>28575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38100</xdr:rowOff>
        </xdr:from>
        <xdr:to>
          <xdr:col>10</xdr:col>
          <xdr:colOff>76200</xdr:colOff>
          <xdr:row>67</xdr:row>
          <xdr:rowOff>104775</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87</xdr:row>
          <xdr:rowOff>0</xdr:rowOff>
        </xdr:from>
        <xdr:to>
          <xdr:col>9</xdr:col>
          <xdr:colOff>247650</xdr:colOff>
          <xdr:row>87</xdr:row>
          <xdr:rowOff>295275</xdr:rowOff>
        </xdr:to>
        <xdr:sp macro="" textlink="">
          <xdr:nvSpPr>
            <xdr:cNvPr id="1158" name="Group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11</xdr:col>
      <xdr:colOff>742950</xdr:colOff>
      <xdr:row>0</xdr:row>
      <xdr:rowOff>53975</xdr:rowOff>
    </xdr:from>
    <xdr:to>
      <xdr:col>14</xdr:col>
      <xdr:colOff>368300</xdr:colOff>
      <xdr:row>0</xdr:row>
      <xdr:rowOff>330200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97650" y="53975"/>
          <a:ext cx="1536700"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必ずご記入ください→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25400</xdr:colOff>
      <xdr:row>0</xdr:row>
      <xdr:rowOff>57150</xdr:rowOff>
    </xdr:from>
    <xdr:to>
      <xdr:col>6</xdr:col>
      <xdr:colOff>215900</xdr:colOff>
      <xdr:row>0</xdr:row>
      <xdr:rowOff>361950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900" y="57150"/>
          <a:ext cx="3543300" cy="30480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明細は３部印刷し、請求書３枚それぞれに添付してください</a:t>
          </a:r>
          <a:r>
            <a:rPr kumimoji="1" lang="ja-JP" altLang="en-US" sz="11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330200</xdr:colOff>
      <xdr:row>8</xdr:row>
      <xdr:rowOff>6350</xdr:rowOff>
    </xdr:from>
    <xdr:to>
      <xdr:col>7</xdr:col>
      <xdr:colOff>31750</xdr:colOff>
      <xdr:row>9</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59250" y="2197100"/>
          <a:ext cx="3619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0">
          <a:solidFill>
            <a:schemeClr val="bg1">
              <a:lumMod val="50000"/>
              <a:alpha val="40000"/>
            </a:schemeClr>
          </a:solidFill>
        </a:ln>
      </a:spPr>
      <a:bodyPr vertOverflow="clip" vert="horz" lIns="36000" tIns="36000" rIns="36000" bIns="36000" rtlCol="0" anchor="ctr"/>
      <a:lstStyle>
        <a:defPPr algn="ctr">
          <a:defRPr kumimoji="1" sz="10000">
            <a:solidFill>
              <a:schemeClr val="bg1">
                <a:lumMod val="50000"/>
                <a:alpha val="40000"/>
              </a:schemeClr>
            </a:solidFill>
            <a:latin typeface="+mn-ea"/>
            <a:ea typeface="+mn-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B097-4F06-4F3A-9223-F7E5F2340964}">
  <sheetPr>
    <tabColor rgb="FFFFFF00"/>
  </sheetPr>
  <dimension ref="A1:B24"/>
  <sheetViews>
    <sheetView workbookViewId="0">
      <selection activeCell="E20" sqref="E20"/>
    </sheetView>
  </sheetViews>
  <sheetFormatPr defaultColWidth="8.75" defaultRowHeight="21.95" customHeight="1"/>
  <cols>
    <col min="1" max="1" width="3.5" style="100" customWidth="1"/>
    <col min="2" max="16384" width="8.75" style="100"/>
  </cols>
  <sheetData>
    <row r="1" spans="1:2" ht="21.95" customHeight="1">
      <c r="A1" s="100" t="s">
        <v>101</v>
      </c>
    </row>
    <row r="4" spans="1:2" ht="21.95" customHeight="1">
      <c r="A4" s="101" t="s">
        <v>104</v>
      </c>
      <c r="B4" s="100" t="s">
        <v>106</v>
      </c>
    </row>
    <row r="5" spans="1:2" ht="21.95" customHeight="1">
      <c r="B5" s="100" t="s">
        <v>103</v>
      </c>
    </row>
    <row r="7" spans="1:2" ht="21.95" customHeight="1">
      <c r="A7" s="101" t="s">
        <v>104</v>
      </c>
      <c r="B7" s="100" t="s">
        <v>99</v>
      </c>
    </row>
    <row r="9" spans="1:2" ht="21.95" customHeight="1">
      <c r="A9" s="101" t="s">
        <v>104</v>
      </c>
      <c r="B9" s="100" t="s">
        <v>102</v>
      </c>
    </row>
    <row r="11" spans="1:2" ht="21.95" customHeight="1">
      <c r="A11" s="101" t="s">
        <v>104</v>
      </c>
      <c r="B11" s="102" t="s">
        <v>100</v>
      </c>
    </row>
    <row r="13" spans="1:2" ht="21.95" customHeight="1">
      <c r="A13" s="101" t="s">
        <v>104</v>
      </c>
      <c r="B13" s="100" t="s">
        <v>109</v>
      </c>
    </row>
    <row r="14" spans="1:2" ht="21.95" customHeight="1">
      <c r="A14" s="101"/>
      <c r="B14" s="100" t="s">
        <v>108</v>
      </c>
    </row>
    <row r="16" spans="1:2" ht="21.95" customHeight="1">
      <c r="A16" s="101" t="s">
        <v>104</v>
      </c>
      <c r="B16" s="100" t="s">
        <v>105</v>
      </c>
    </row>
    <row r="17" spans="1:2" ht="21.95" customHeight="1">
      <c r="B17" s="100" t="s">
        <v>107</v>
      </c>
    </row>
    <row r="24" spans="1:2" ht="21.95" customHeight="1">
      <c r="A24" s="102"/>
    </row>
  </sheetData>
  <sheetProtection sheet="1" objects="1" scenarios="1"/>
  <phoneticPr fontId="37"/>
  <pageMargins left="0.95" right="0.23" top="0.88" bottom="0.75" header="0.3" footer="0.4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516C-F0D9-476F-8952-ECD6A7A82E45}">
  <sheetPr>
    <tabColor rgb="FFFFFF00"/>
  </sheetPr>
  <dimension ref="A1:AC131"/>
  <sheetViews>
    <sheetView showGridLines="0" tabSelected="1" view="pageBreakPreview" zoomScaleNormal="100" zoomScaleSheetLayoutView="100" workbookViewId="0"/>
  </sheetViews>
  <sheetFormatPr defaultRowHeight="13.5"/>
  <cols>
    <col min="16" max="16" width="5.5" customWidth="1"/>
    <col min="17" max="17" width="4" customWidth="1"/>
    <col min="18" max="18" width="4.875" customWidth="1"/>
    <col min="19" max="19" width="3.75" customWidth="1"/>
    <col min="20" max="20" width="5.5" customWidth="1"/>
    <col min="21" max="21" width="61.75" customWidth="1"/>
    <col min="22" max="22" width="4" customWidth="1"/>
    <col min="28" max="28" width="8.875" customWidth="1"/>
  </cols>
  <sheetData>
    <row r="1" spans="1:29" s="103" customFormat="1" ht="24">
      <c r="A1" s="230" t="s">
        <v>111</v>
      </c>
      <c r="B1" s="230"/>
      <c r="C1" s="230"/>
      <c r="D1" s="230"/>
      <c r="E1" s="230"/>
      <c r="F1" s="230"/>
      <c r="G1" s="230"/>
      <c r="H1" s="230"/>
      <c r="I1" s="230"/>
      <c r="J1" s="230"/>
      <c r="K1" s="230"/>
      <c r="L1" s="230"/>
      <c r="M1" s="230"/>
      <c r="N1" s="230"/>
    </row>
    <row r="4" spans="1:29" ht="24.6" customHeight="1">
      <c r="A4" s="105" t="s">
        <v>119</v>
      </c>
      <c r="B4" s="106"/>
      <c r="C4" s="106"/>
      <c r="D4" s="106"/>
      <c r="E4" s="106"/>
      <c r="F4" s="107"/>
      <c r="V4" s="63"/>
      <c r="AC4" s="65"/>
    </row>
    <row r="5" spans="1:29" ht="18.600000000000001" customHeight="1">
      <c r="V5" s="63"/>
      <c r="W5" s="65"/>
      <c r="AC5" s="66"/>
    </row>
    <row r="6" spans="1:29" ht="14.25">
      <c r="W6" s="66"/>
    </row>
    <row r="7" spans="1:29" ht="14.25">
      <c r="W7" s="66">
        <v>2</v>
      </c>
    </row>
    <row r="24" spans="17:17" ht="17.100000000000001" customHeight="1"/>
    <row r="25" spans="17:17" ht="17.100000000000001" customHeight="1"/>
    <row r="26" spans="17:17" ht="17.100000000000001" customHeight="1"/>
    <row r="27" spans="17:17" ht="13.5" customHeight="1"/>
    <row r="28" spans="17:17" ht="13.5" customHeight="1">
      <c r="Q28" s="92"/>
    </row>
    <row r="29" spans="17:17" ht="13.5" customHeight="1"/>
    <row r="41" spans="1:12" ht="17.25">
      <c r="B41" s="67"/>
    </row>
    <row r="42" spans="1:12" ht="14.25" thickBot="1"/>
    <row r="43" spans="1:12" ht="15.75" thickTop="1" thickBot="1">
      <c r="A43" s="104"/>
      <c r="B43" s="235" t="s">
        <v>112</v>
      </c>
      <c r="C43" s="236"/>
      <c r="D43" s="237" t="s">
        <v>85</v>
      </c>
      <c r="E43" s="237"/>
      <c r="F43" s="237"/>
      <c r="G43" s="237"/>
      <c r="H43" s="237"/>
      <c r="I43" s="237"/>
      <c r="J43" s="237"/>
      <c r="K43" s="237"/>
      <c r="L43" s="238"/>
    </row>
    <row r="44" spans="1:12" ht="15" thickTop="1">
      <c r="B44" s="108"/>
      <c r="C44" s="69"/>
    </row>
    <row r="45" spans="1:12" ht="14.25">
      <c r="B45" s="231"/>
      <c r="C45" s="68"/>
      <c r="D45" s="64" t="s">
        <v>72</v>
      </c>
      <c r="E45" s="62"/>
      <c r="F45" t="s">
        <v>73</v>
      </c>
    </row>
    <row r="46" spans="1:12" ht="14.25">
      <c r="B46" s="108"/>
    </row>
    <row r="47" spans="1:12" ht="14.25">
      <c r="B47" s="108"/>
      <c r="C47" s="70"/>
      <c r="D47" t="s">
        <v>74</v>
      </c>
    </row>
    <row r="48" spans="1:12" ht="14.25">
      <c r="B48" s="108"/>
    </row>
    <row r="49" spans="1:7" ht="14.25">
      <c r="B49" s="108" t="s">
        <v>115</v>
      </c>
      <c r="C49" t="s">
        <v>116</v>
      </c>
    </row>
    <row r="50" spans="1:7" ht="14.25">
      <c r="B50" s="108"/>
    </row>
    <row r="51" spans="1:7" ht="14.25">
      <c r="B51" s="108" t="s">
        <v>117</v>
      </c>
      <c r="C51" t="s">
        <v>113</v>
      </c>
    </row>
    <row r="53" spans="1:7" ht="14.25">
      <c r="B53" s="108" t="s">
        <v>122</v>
      </c>
      <c r="C53" t="s">
        <v>123</v>
      </c>
    </row>
    <row r="54" spans="1:7" ht="14.25">
      <c r="B54" s="108"/>
    </row>
    <row r="55" spans="1:7">
      <c r="B55" s="64"/>
    </row>
    <row r="56" spans="1:7" ht="14.25">
      <c r="B56" s="108"/>
    </row>
    <row r="63" spans="1:7" ht="18.75">
      <c r="A63" s="232"/>
      <c r="B63" s="233"/>
      <c r="C63" s="233"/>
      <c r="D63" s="233"/>
      <c r="E63" s="233"/>
    </row>
    <row r="64" spans="1:7" ht="18.75">
      <c r="A64" s="105" t="s">
        <v>121</v>
      </c>
      <c r="B64" s="106"/>
      <c r="C64" s="106"/>
      <c r="D64" s="106"/>
      <c r="E64" s="233"/>
      <c r="F64" s="234"/>
      <c r="G64" s="69"/>
    </row>
    <row r="65" spans="1:22" ht="18.75">
      <c r="A65" s="232"/>
      <c r="B65" s="234" t="s">
        <v>114</v>
      </c>
      <c r="C65" s="233"/>
      <c r="D65" s="233"/>
      <c r="E65" s="233"/>
    </row>
    <row r="66" spans="1:22" ht="18.75">
      <c r="A66" s="232"/>
      <c r="B66" s="233"/>
      <c r="C66" s="233"/>
      <c r="D66" s="233"/>
      <c r="E66" s="233"/>
    </row>
    <row r="67" spans="1:22" ht="18.75">
      <c r="A67" s="232"/>
      <c r="B67" s="233"/>
      <c r="C67" s="233"/>
      <c r="D67" s="233"/>
      <c r="E67" s="233"/>
    </row>
    <row r="68" spans="1:22" ht="18.75">
      <c r="A68" s="232"/>
      <c r="B68" s="233"/>
      <c r="C68" s="233"/>
      <c r="D68" s="233"/>
      <c r="E68" s="233"/>
    </row>
    <row r="69" spans="1:22" ht="18.75">
      <c r="A69" s="232"/>
      <c r="B69" s="233"/>
      <c r="C69" s="233"/>
      <c r="D69" s="233"/>
      <c r="E69" s="233"/>
    </row>
    <row r="77" spans="1:22" ht="18.75">
      <c r="V77" s="63"/>
    </row>
    <row r="103" spans="1:18" ht="32.450000000000003" customHeight="1">
      <c r="A103" s="105" t="s">
        <v>120</v>
      </c>
      <c r="B103" s="106"/>
      <c r="C103" s="106"/>
      <c r="D103" s="106"/>
      <c r="E103" s="106"/>
      <c r="F103" s="279"/>
      <c r="G103" s="107"/>
    </row>
    <row r="104" spans="1:18" ht="32.450000000000003" customHeight="1">
      <c r="A104" s="232"/>
      <c r="B104" s="234" t="s">
        <v>114</v>
      </c>
      <c r="C104" s="233"/>
      <c r="D104" s="233"/>
      <c r="E104" s="233"/>
    </row>
    <row r="105" spans="1:18" ht="18.75">
      <c r="A105" s="232"/>
      <c r="B105" s="233"/>
      <c r="C105" s="233"/>
      <c r="D105" s="233"/>
      <c r="E105" s="233"/>
    </row>
    <row r="106" spans="1:18" ht="18.75">
      <c r="A106" s="232"/>
      <c r="B106" s="233"/>
      <c r="C106" s="233"/>
      <c r="D106" s="233"/>
      <c r="E106" s="233"/>
    </row>
    <row r="107" spans="1:18" ht="18.75">
      <c r="A107" s="232"/>
      <c r="B107" s="233"/>
      <c r="C107" s="233"/>
      <c r="D107" s="233"/>
      <c r="E107" s="233"/>
    </row>
    <row r="108" spans="1:18" ht="18.75">
      <c r="A108" s="232"/>
      <c r="B108" s="233"/>
      <c r="C108" s="233"/>
      <c r="D108" s="233"/>
      <c r="E108" s="233"/>
    </row>
    <row r="109" spans="1:18" ht="18.75">
      <c r="A109" s="232"/>
      <c r="B109" s="233"/>
      <c r="C109" s="233"/>
      <c r="D109" s="233"/>
      <c r="E109" s="233"/>
    </row>
    <row r="110" spans="1:18" ht="18.75">
      <c r="A110" s="232"/>
      <c r="B110" s="233"/>
      <c r="C110" s="233"/>
      <c r="D110" s="233"/>
      <c r="E110" s="233"/>
    </row>
    <row r="111" spans="1:18" ht="18.75">
      <c r="A111" s="232"/>
      <c r="B111" s="233"/>
      <c r="C111" s="233"/>
      <c r="D111" s="233"/>
      <c r="E111" s="233"/>
    </row>
    <row r="112" spans="1:18" ht="18.75">
      <c r="A112" s="232"/>
      <c r="B112" s="233"/>
      <c r="C112" s="233"/>
      <c r="D112" s="233"/>
      <c r="E112" s="233"/>
      <c r="R112" s="108"/>
    </row>
    <row r="113" spans="1:18" ht="18.75">
      <c r="A113" s="232"/>
      <c r="B113" s="233"/>
      <c r="C113" s="233"/>
      <c r="D113" s="233"/>
      <c r="E113" s="233"/>
    </row>
    <row r="114" spans="1:18" ht="18.75">
      <c r="A114" s="232"/>
      <c r="B114" s="233"/>
      <c r="C114" s="233"/>
      <c r="D114" s="233"/>
      <c r="E114" s="233"/>
      <c r="R114" s="108"/>
    </row>
    <row r="115" spans="1:18" ht="18.75">
      <c r="A115" s="232"/>
      <c r="B115" s="233"/>
      <c r="C115" s="233"/>
      <c r="D115" s="233"/>
      <c r="E115" s="233"/>
    </row>
    <row r="116" spans="1:18" ht="18.75">
      <c r="A116" s="232"/>
      <c r="B116" s="233"/>
      <c r="C116" s="233"/>
      <c r="D116" s="233"/>
      <c r="E116" s="233"/>
      <c r="R116" s="108"/>
    </row>
    <row r="117" spans="1:18" ht="18.75">
      <c r="A117" s="232"/>
      <c r="B117" s="233"/>
      <c r="C117" s="233"/>
      <c r="D117" s="233"/>
      <c r="E117" s="233"/>
      <c r="R117" s="108"/>
    </row>
    <row r="118" spans="1:18" ht="18.75">
      <c r="A118" s="232"/>
      <c r="B118" s="233"/>
      <c r="C118" s="233"/>
      <c r="D118" s="233"/>
      <c r="E118" s="233"/>
    </row>
    <row r="119" spans="1:18" ht="18.75">
      <c r="A119" s="232"/>
      <c r="B119" s="233"/>
      <c r="C119" s="233"/>
      <c r="D119" s="233"/>
      <c r="E119" s="233"/>
    </row>
    <row r="120" spans="1:18" ht="18.75">
      <c r="A120" s="232"/>
      <c r="B120" s="233"/>
      <c r="C120" s="233"/>
      <c r="D120" s="233"/>
      <c r="E120" s="233"/>
    </row>
    <row r="121" spans="1:18" ht="18.75">
      <c r="A121" s="232"/>
      <c r="B121" s="233"/>
      <c r="C121" s="233"/>
      <c r="D121" s="233"/>
      <c r="E121" s="233"/>
    </row>
    <row r="122" spans="1:18" ht="18.75">
      <c r="A122" s="232"/>
      <c r="B122" s="233"/>
      <c r="C122" s="233"/>
      <c r="D122" s="233"/>
      <c r="E122" s="233"/>
    </row>
    <row r="123" spans="1:18" ht="18.75">
      <c r="A123" s="232"/>
      <c r="B123" s="233"/>
      <c r="C123" s="233"/>
      <c r="D123" s="233"/>
      <c r="E123" s="233"/>
    </row>
    <row r="124" spans="1:18" ht="18.75">
      <c r="A124" s="232"/>
      <c r="B124" s="233"/>
      <c r="C124" s="233"/>
      <c r="D124" s="233"/>
      <c r="E124" s="233"/>
    </row>
    <row r="125" spans="1:18" ht="18.75">
      <c r="A125" s="232"/>
      <c r="B125" s="233"/>
      <c r="C125" s="233"/>
      <c r="D125" s="233"/>
      <c r="E125" s="233"/>
    </row>
    <row r="126" spans="1:18" ht="18.75">
      <c r="A126" s="232"/>
      <c r="B126" s="233"/>
      <c r="C126" s="233"/>
      <c r="D126" s="233"/>
      <c r="E126" s="233"/>
    </row>
    <row r="127" spans="1:18" ht="18.75">
      <c r="A127" s="232"/>
      <c r="B127" s="233"/>
      <c r="C127" s="233"/>
      <c r="D127" s="233"/>
      <c r="E127" s="233"/>
    </row>
    <row r="128" spans="1:18" ht="18.75">
      <c r="A128" s="232"/>
      <c r="B128" s="233"/>
      <c r="C128" s="233"/>
      <c r="D128" s="233"/>
      <c r="E128" s="233"/>
    </row>
    <row r="129" spans="1:5" ht="18.75">
      <c r="A129" s="232"/>
      <c r="B129" s="233"/>
      <c r="C129" s="233"/>
      <c r="D129" s="233"/>
      <c r="E129" s="233"/>
    </row>
    <row r="130" spans="1:5" ht="18.75">
      <c r="A130" s="232"/>
      <c r="B130" s="233"/>
      <c r="C130" s="233"/>
      <c r="D130" s="233"/>
      <c r="E130" s="233"/>
    </row>
    <row r="131" spans="1:5" ht="18.75">
      <c r="A131" s="232"/>
      <c r="B131" s="233"/>
      <c r="C131" s="233"/>
      <c r="D131" s="233"/>
      <c r="E131" s="233"/>
    </row>
  </sheetData>
  <sheetProtection sheet="1" objects="1" scenarios="1"/>
  <phoneticPr fontId="3"/>
  <printOptions horizontalCentered="1"/>
  <pageMargins left="0.51181102362204722" right="0.51181102362204722" top="0.74803149606299213" bottom="0.6692913385826772" header="0.31496062992125984" footer="0.6692913385826772"/>
  <pageSetup paperSize="9" scale="69" orientation="portrait" r:id="rId1"/>
  <rowBreaks count="2" manualBreakCount="2">
    <brk id="61" max="14" man="1"/>
    <brk id="130"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116"/>
  <sheetViews>
    <sheetView showWhiteSpace="0" zoomScaleNormal="100" zoomScaleSheetLayoutView="100" workbookViewId="0">
      <selection activeCell="G17" sqref="G17"/>
    </sheetView>
  </sheetViews>
  <sheetFormatPr defaultColWidth="8.75" defaultRowHeight="18" customHeight="1"/>
  <cols>
    <col min="1" max="1" width="1.5" style="42" customWidth="1"/>
    <col min="2" max="2" width="5" style="42" customWidth="1"/>
    <col min="3" max="3" width="6.125" style="42" customWidth="1"/>
    <col min="4" max="4" width="13.5" style="42" customWidth="1"/>
    <col min="5" max="5" width="16.125" style="42" customWidth="1"/>
    <col min="6" max="6" width="4" style="42" customWidth="1"/>
    <col min="7" max="8" width="9.125" style="42" customWidth="1"/>
    <col min="9" max="9" width="11.625" style="42" customWidth="1"/>
    <col min="10" max="10" width="4" style="42" customWidth="1"/>
    <col min="11" max="11" width="3.875" style="42" customWidth="1"/>
    <col min="12" max="12" width="12.5" style="42" customWidth="1"/>
    <col min="13" max="13" width="9" style="42" customWidth="1"/>
    <col min="14" max="14" width="5.875" style="42" customWidth="1"/>
    <col min="15" max="15" width="7.125" style="42" customWidth="1"/>
    <col min="16" max="16" width="4.875" style="42" customWidth="1"/>
    <col min="17" max="17" width="7.25" style="42" customWidth="1"/>
    <col min="18" max="18" width="7.125" style="42" customWidth="1"/>
    <col min="19" max="19" width="1" style="42" customWidth="1"/>
    <col min="20" max="21" width="8.75" style="42"/>
    <col min="22" max="22" width="5.625" style="42" customWidth="1"/>
    <col min="23" max="23" width="3.875" style="42" hidden="1" customWidth="1"/>
    <col min="24" max="16384" width="8.75" style="42"/>
  </cols>
  <sheetData>
    <row r="1" spans="1:24" s="44" customFormat="1" ht="29.45" customHeight="1" thickBot="1">
      <c r="A1" s="109"/>
      <c r="B1" s="483" t="s">
        <v>51</v>
      </c>
      <c r="C1" s="483"/>
      <c r="D1" s="483"/>
      <c r="E1" s="483"/>
      <c r="F1" s="482" t="s">
        <v>84</v>
      </c>
      <c r="G1" s="482"/>
      <c r="H1" s="482"/>
      <c r="I1" s="482"/>
      <c r="J1" s="482"/>
      <c r="K1" s="482"/>
      <c r="L1" s="482"/>
      <c r="M1" s="109"/>
      <c r="N1" s="109"/>
      <c r="O1" s="468"/>
      <c r="P1" s="468"/>
      <c r="Q1" s="468"/>
      <c r="R1" s="468"/>
      <c r="S1" s="109"/>
    </row>
    <row r="2" spans="1:24" ht="8.1" customHeight="1">
      <c r="A2" s="110"/>
      <c r="B2" s="483"/>
      <c r="C2" s="483"/>
      <c r="D2" s="483"/>
      <c r="E2" s="483"/>
      <c r="F2" s="111"/>
      <c r="G2" s="111"/>
      <c r="H2" s="110"/>
      <c r="I2" s="110"/>
      <c r="J2" s="110"/>
      <c r="K2" s="110"/>
      <c r="L2" s="112"/>
      <c r="M2" s="113"/>
      <c r="N2" s="113"/>
      <c r="O2" s="113"/>
      <c r="P2" s="113"/>
      <c r="Q2" s="114"/>
      <c r="R2" s="115"/>
      <c r="S2" s="110"/>
    </row>
    <row r="3" spans="1:24" ht="17.100000000000001" customHeight="1" thickBot="1">
      <c r="A3" s="110"/>
      <c r="B3" s="116"/>
      <c r="C3" s="116"/>
      <c r="D3" s="116"/>
      <c r="E3" s="116"/>
      <c r="F3" s="110"/>
      <c r="G3" s="110"/>
      <c r="H3" s="110"/>
      <c r="I3" s="110"/>
      <c r="J3" s="110"/>
      <c r="K3" s="110"/>
      <c r="L3" s="117" t="s">
        <v>48</v>
      </c>
      <c r="M3" s="493"/>
      <c r="N3" s="493"/>
      <c r="O3" s="493"/>
      <c r="P3" s="493"/>
      <c r="Q3" s="493"/>
      <c r="R3" s="494"/>
      <c r="S3" s="110"/>
    </row>
    <row r="4" spans="1:24" ht="21.6" customHeight="1" thickBot="1">
      <c r="A4" s="110"/>
      <c r="B4" s="406" t="s">
        <v>45</v>
      </c>
      <c r="C4" s="407"/>
      <c r="D4" s="93"/>
      <c r="E4" s="118" t="s">
        <v>24</v>
      </c>
      <c r="F4" s="469"/>
      <c r="G4" s="470"/>
      <c r="H4" s="471"/>
      <c r="I4" s="480"/>
      <c r="J4" s="480"/>
      <c r="K4" s="110"/>
      <c r="L4" s="119" t="s">
        <v>47</v>
      </c>
      <c r="M4" s="472"/>
      <c r="N4" s="472"/>
      <c r="O4" s="472"/>
      <c r="P4" s="472"/>
      <c r="Q4" s="472"/>
      <c r="R4" s="473"/>
      <c r="S4" s="110"/>
    </row>
    <row r="5" spans="1:24" ht="21.6" customHeight="1">
      <c r="A5" s="110"/>
      <c r="B5" s="389" t="s">
        <v>46</v>
      </c>
      <c r="C5" s="390"/>
      <c r="D5" s="487"/>
      <c r="E5" s="487"/>
      <c r="F5" s="487"/>
      <c r="G5" s="487"/>
      <c r="H5" s="487"/>
      <c r="I5" s="487"/>
      <c r="J5" s="488"/>
      <c r="K5" s="110"/>
      <c r="L5" s="119" t="s">
        <v>31</v>
      </c>
      <c r="M5" s="499"/>
      <c r="N5" s="499"/>
      <c r="O5" s="499"/>
      <c r="P5" s="499"/>
      <c r="Q5" s="499"/>
      <c r="R5" s="61"/>
      <c r="S5" s="110"/>
    </row>
    <row r="6" spans="1:24" ht="21.6" customHeight="1" thickBot="1">
      <c r="A6" s="110"/>
      <c r="B6" s="394" t="s">
        <v>42</v>
      </c>
      <c r="C6" s="395"/>
      <c r="D6" s="486"/>
      <c r="E6" s="486"/>
      <c r="F6" s="486"/>
      <c r="G6" s="486"/>
      <c r="H6" s="120" t="s">
        <v>19</v>
      </c>
      <c r="I6" s="484"/>
      <c r="J6" s="485"/>
      <c r="K6" s="110"/>
      <c r="L6" s="119" t="s">
        <v>66</v>
      </c>
      <c r="M6" s="497"/>
      <c r="N6" s="497"/>
      <c r="O6" s="497"/>
      <c r="P6" s="497"/>
      <c r="Q6" s="497"/>
      <c r="R6" s="498"/>
      <c r="S6" s="110"/>
    </row>
    <row r="7" spans="1:24" ht="15.95" customHeight="1" thickBot="1">
      <c r="A7" s="110"/>
      <c r="B7" s="110"/>
      <c r="C7" s="110"/>
      <c r="D7" s="110"/>
      <c r="E7" s="110"/>
      <c r="F7" s="110"/>
      <c r="G7" s="110"/>
      <c r="H7" s="110"/>
      <c r="I7" s="110"/>
      <c r="J7" s="110"/>
      <c r="K7" s="110"/>
      <c r="L7" s="117" t="s">
        <v>58</v>
      </c>
      <c r="M7" s="495"/>
      <c r="N7" s="495"/>
      <c r="O7" s="495"/>
      <c r="P7" s="495"/>
      <c r="Q7" s="495"/>
      <c r="R7" s="496"/>
      <c r="S7" s="110"/>
      <c r="W7" s="71">
        <v>3</v>
      </c>
    </row>
    <row r="8" spans="1:24" ht="21.6" customHeight="1" thickBot="1">
      <c r="A8" s="110"/>
      <c r="B8" s="355" t="s">
        <v>83</v>
      </c>
      <c r="C8" s="356"/>
      <c r="D8" s="356"/>
      <c r="E8" s="356"/>
      <c r="F8" s="356"/>
      <c r="G8" s="356"/>
      <c r="H8" s="357">
        <f>Q19</f>
        <v>0</v>
      </c>
      <c r="I8" s="358"/>
      <c r="J8" s="359"/>
      <c r="K8" s="110"/>
      <c r="L8" s="121"/>
      <c r="M8" s="481"/>
      <c r="N8" s="481"/>
      <c r="O8" s="489" t="s">
        <v>25</v>
      </c>
      <c r="P8" s="490"/>
      <c r="Q8" s="491"/>
      <c r="R8" s="492"/>
      <c r="S8" s="110"/>
    </row>
    <row r="9" spans="1:24" ht="18" customHeight="1">
      <c r="A9" s="110"/>
      <c r="B9" s="110"/>
      <c r="C9" s="110"/>
      <c r="D9" s="110"/>
      <c r="E9" s="110"/>
      <c r="F9" s="281"/>
      <c r="G9" s="281"/>
      <c r="H9" s="281"/>
      <c r="I9" s="281"/>
      <c r="J9" s="281"/>
      <c r="K9" s="110"/>
      <c r="L9" s="291" t="s">
        <v>30</v>
      </c>
      <c r="M9" s="293"/>
      <c r="N9" s="292"/>
      <c r="O9" s="123" t="s">
        <v>37</v>
      </c>
      <c r="P9" s="296" t="s">
        <v>43</v>
      </c>
      <c r="Q9" s="293"/>
      <c r="R9" s="297"/>
      <c r="S9" s="110"/>
    </row>
    <row r="10" spans="1:24" ht="18" customHeight="1">
      <c r="A10" s="110"/>
      <c r="B10" s="124"/>
      <c r="C10" s="110"/>
      <c r="D10" s="110"/>
      <c r="E10" s="379" t="s">
        <v>49</v>
      </c>
      <c r="F10" s="379"/>
      <c r="G10" s="379"/>
      <c r="H10" s="124"/>
      <c r="I10" s="110"/>
      <c r="J10" s="110"/>
      <c r="K10" s="110"/>
      <c r="L10" s="477"/>
      <c r="M10" s="478"/>
      <c r="N10" s="479"/>
      <c r="O10" s="280"/>
      <c r="P10" s="474"/>
      <c r="Q10" s="475"/>
      <c r="R10" s="476"/>
      <c r="S10" s="110"/>
      <c r="X10" s="287"/>
    </row>
    <row r="11" spans="1:24" ht="18" customHeight="1" thickBot="1">
      <c r="A11" s="110"/>
      <c r="B11" s="125" t="s">
        <v>26</v>
      </c>
      <c r="C11" s="386" t="s">
        <v>63</v>
      </c>
      <c r="D11" s="387"/>
      <c r="E11" s="126" t="s">
        <v>64</v>
      </c>
      <c r="F11" s="126" t="s">
        <v>27</v>
      </c>
      <c r="G11" s="126" t="s">
        <v>28</v>
      </c>
      <c r="H11" s="127" t="s">
        <v>29</v>
      </c>
      <c r="I11" s="128" t="s">
        <v>68</v>
      </c>
      <c r="J11" s="129" t="s">
        <v>41</v>
      </c>
      <c r="K11" s="110"/>
      <c r="L11" s="291" t="s">
        <v>44</v>
      </c>
      <c r="M11" s="292"/>
      <c r="N11" s="296" t="s">
        <v>57</v>
      </c>
      <c r="O11" s="293"/>
      <c r="P11" s="293"/>
      <c r="Q11" s="293"/>
      <c r="R11" s="297"/>
      <c r="S11" s="110"/>
      <c r="X11" s="287"/>
    </row>
    <row r="12" spans="1:24" ht="18" customHeight="1" thickBot="1">
      <c r="A12" s="130"/>
      <c r="B12" s="131"/>
      <c r="C12" s="500"/>
      <c r="D12" s="501"/>
      <c r="E12" s="132"/>
      <c r="F12" s="133"/>
      <c r="G12" s="273"/>
      <c r="H12" s="134"/>
      <c r="I12" s="135">
        <f>IF(C12="別紙明細書",請求明細書!O111,ROUND(G12*H12,0))</f>
        <v>0</v>
      </c>
      <c r="J12" s="136"/>
      <c r="K12" s="110"/>
      <c r="L12" s="316"/>
      <c r="M12" s="317"/>
      <c r="N12" s="298"/>
      <c r="O12" s="299"/>
      <c r="P12" s="299"/>
      <c r="Q12" s="299"/>
      <c r="R12" s="300"/>
      <c r="S12" s="110"/>
    </row>
    <row r="13" spans="1:24" ht="18" customHeight="1">
      <c r="A13" s="130"/>
      <c r="B13" s="131"/>
      <c r="C13" s="466"/>
      <c r="D13" s="467"/>
      <c r="E13" s="132"/>
      <c r="F13" s="133"/>
      <c r="G13" s="273"/>
      <c r="H13" s="137"/>
      <c r="I13" s="135">
        <f>ROUND(G13*H13,0)</f>
        <v>0</v>
      </c>
      <c r="J13" s="138"/>
      <c r="K13" s="110"/>
      <c r="L13" s="110"/>
      <c r="M13" s="110"/>
      <c r="N13" s="110"/>
      <c r="O13" s="110"/>
      <c r="P13" s="110"/>
      <c r="Q13" s="110"/>
      <c r="R13" s="110"/>
      <c r="S13" s="139"/>
    </row>
    <row r="14" spans="1:24" ht="18" customHeight="1">
      <c r="A14" s="130"/>
      <c r="B14" s="131"/>
      <c r="C14" s="466"/>
      <c r="D14" s="467"/>
      <c r="E14" s="132"/>
      <c r="F14" s="133"/>
      <c r="G14" s="273"/>
      <c r="H14" s="137"/>
      <c r="I14" s="135">
        <f t="shared" ref="I14:I25" si="0">ROUND(G14*H14,0)</f>
        <v>0</v>
      </c>
      <c r="J14" s="140"/>
      <c r="K14" s="110"/>
      <c r="L14" s="141"/>
      <c r="M14" s="294" t="s">
        <v>38</v>
      </c>
      <c r="N14" s="295"/>
      <c r="O14" s="294" t="s">
        <v>67</v>
      </c>
      <c r="P14" s="295"/>
      <c r="Q14" s="294" t="s">
        <v>39</v>
      </c>
      <c r="R14" s="295"/>
      <c r="S14" s="110"/>
    </row>
    <row r="15" spans="1:24" ht="18" customHeight="1">
      <c r="A15" s="130"/>
      <c r="B15" s="131"/>
      <c r="C15" s="466"/>
      <c r="D15" s="467"/>
      <c r="E15" s="132"/>
      <c r="F15" s="133"/>
      <c r="G15" s="273"/>
      <c r="H15" s="137"/>
      <c r="I15" s="135">
        <f t="shared" si="0"/>
        <v>0</v>
      </c>
      <c r="J15" s="140"/>
      <c r="K15" s="110"/>
      <c r="L15" s="142" t="s">
        <v>32</v>
      </c>
      <c r="M15" s="312"/>
      <c r="N15" s="313"/>
      <c r="O15" s="308" t="str">
        <f>IF(W7=1,ROUNDDOWN(M15*H27,0),"")</f>
        <v/>
      </c>
      <c r="P15" s="309"/>
      <c r="Q15" s="308" t="str">
        <f>IF(W7=1,M15+O15,"")</f>
        <v/>
      </c>
      <c r="R15" s="309"/>
      <c r="S15" s="110"/>
    </row>
    <row r="16" spans="1:24" ht="18" customHeight="1">
      <c r="A16" s="130"/>
      <c r="B16" s="131"/>
      <c r="C16" s="466"/>
      <c r="D16" s="467"/>
      <c r="E16" s="132"/>
      <c r="F16" s="133"/>
      <c r="G16" s="273"/>
      <c r="H16" s="137"/>
      <c r="I16" s="135">
        <f t="shared" si="0"/>
        <v>0</v>
      </c>
      <c r="J16" s="138"/>
      <c r="K16" s="110"/>
      <c r="L16" s="142" t="s">
        <v>33</v>
      </c>
      <c r="M16" s="312"/>
      <c r="N16" s="313"/>
      <c r="O16" s="308" t="str">
        <f>IF(W7=1,ROUNDDOWN(M16*H27,0),"")</f>
        <v/>
      </c>
      <c r="P16" s="309"/>
      <c r="Q16" s="308" t="str">
        <f>IF(W7=1,M16+O16,"")</f>
        <v/>
      </c>
      <c r="R16" s="309"/>
      <c r="S16" s="110"/>
    </row>
    <row r="17" spans="1:19" ht="18" customHeight="1">
      <c r="A17" s="130"/>
      <c r="B17" s="131"/>
      <c r="C17" s="466"/>
      <c r="D17" s="467"/>
      <c r="E17" s="132"/>
      <c r="F17" s="133"/>
      <c r="G17" s="273"/>
      <c r="H17" s="137"/>
      <c r="I17" s="135">
        <f t="shared" si="0"/>
        <v>0</v>
      </c>
      <c r="J17" s="138"/>
      <c r="K17" s="110"/>
      <c r="L17" s="142" t="s">
        <v>34</v>
      </c>
      <c r="M17" s="314" t="str">
        <f>IF(W7=1,SUM(M15:N16),"")</f>
        <v/>
      </c>
      <c r="N17" s="315"/>
      <c r="O17" s="314">
        <f>SUM(O15:O16)</f>
        <v>0</v>
      </c>
      <c r="P17" s="315"/>
      <c r="Q17" s="314">
        <f>SUM(Q15:Q16)</f>
        <v>0</v>
      </c>
      <c r="R17" s="315"/>
      <c r="S17" s="110"/>
    </row>
    <row r="18" spans="1:19" ht="18" customHeight="1">
      <c r="A18" s="130"/>
      <c r="B18" s="131"/>
      <c r="C18" s="466"/>
      <c r="D18" s="467"/>
      <c r="E18" s="132"/>
      <c r="F18" s="133"/>
      <c r="G18" s="273"/>
      <c r="H18" s="137"/>
      <c r="I18" s="135">
        <f t="shared" si="0"/>
        <v>0</v>
      </c>
      <c r="J18" s="138"/>
      <c r="K18" s="110"/>
      <c r="L18" s="142" t="s">
        <v>35</v>
      </c>
      <c r="M18" s="312"/>
      <c r="N18" s="313"/>
      <c r="O18" s="306" t="str">
        <f>IF(W7=1,ROUNDDOWN(M18*H27,0),"")</f>
        <v/>
      </c>
      <c r="P18" s="307"/>
      <c r="Q18" s="306" t="str">
        <f>IF(W7=1,M18+O18,"")</f>
        <v/>
      </c>
      <c r="R18" s="307"/>
      <c r="S18" s="110"/>
    </row>
    <row r="19" spans="1:19" ht="18" customHeight="1">
      <c r="A19" s="130"/>
      <c r="B19" s="131"/>
      <c r="C19" s="466"/>
      <c r="D19" s="467"/>
      <c r="E19" s="132"/>
      <c r="F19" s="133"/>
      <c r="G19" s="273"/>
      <c r="H19" s="137"/>
      <c r="I19" s="135">
        <f t="shared" si="0"/>
        <v>0</v>
      </c>
      <c r="J19" s="138"/>
      <c r="K19" s="110"/>
      <c r="L19" s="143" t="s">
        <v>65</v>
      </c>
      <c r="M19" s="306">
        <f>+I26+E28</f>
        <v>0</v>
      </c>
      <c r="N19" s="307"/>
      <c r="O19" s="306">
        <f>I27</f>
        <v>0</v>
      </c>
      <c r="P19" s="307"/>
      <c r="Q19" s="306">
        <f>I28+E28</f>
        <v>0</v>
      </c>
      <c r="R19" s="307"/>
      <c r="S19" s="110"/>
    </row>
    <row r="20" spans="1:19" ht="18" customHeight="1">
      <c r="A20" s="130"/>
      <c r="B20" s="144"/>
      <c r="C20" s="466"/>
      <c r="D20" s="467"/>
      <c r="E20" s="145"/>
      <c r="F20" s="133"/>
      <c r="G20" s="273"/>
      <c r="H20" s="137"/>
      <c r="I20" s="135">
        <f t="shared" si="0"/>
        <v>0</v>
      </c>
      <c r="J20" s="138"/>
      <c r="K20" s="110"/>
      <c r="L20" s="142" t="s">
        <v>36</v>
      </c>
      <c r="M20" s="306" t="str">
        <f>IF(W7=1,M17-M18-M19,"")</f>
        <v/>
      </c>
      <c r="N20" s="307"/>
      <c r="O20" s="306" t="str">
        <f>IF(W7=1,O17-O18-O19,"")</f>
        <v/>
      </c>
      <c r="P20" s="307"/>
      <c r="Q20" s="306" t="str">
        <f>IF(W7=1,Q17-Q18-Q19,"")</f>
        <v/>
      </c>
      <c r="R20" s="307"/>
      <c r="S20" s="110"/>
    </row>
    <row r="21" spans="1:19" ht="18" customHeight="1">
      <c r="A21" s="130"/>
      <c r="B21" s="144"/>
      <c r="C21" s="466"/>
      <c r="D21" s="467"/>
      <c r="E21" s="145"/>
      <c r="F21" s="133"/>
      <c r="G21" s="273"/>
      <c r="H21" s="137"/>
      <c r="I21" s="135">
        <f t="shared" si="0"/>
        <v>0</v>
      </c>
      <c r="J21" s="138"/>
      <c r="K21" s="110"/>
      <c r="L21" s="110"/>
      <c r="M21" s="146"/>
      <c r="N21" s="146"/>
      <c r="O21" s="146"/>
      <c r="P21" s="146"/>
      <c r="Q21" s="146"/>
      <c r="R21" s="146"/>
      <c r="S21" s="110"/>
    </row>
    <row r="22" spans="1:19" ht="18" customHeight="1">
      <c r="A22" s="130"/>
      <c r="B22" s="144"/>
      <c r="C22" s="466"/>
      <c r="D22" s="467"/>
      <c r="E22" s="145"/>
      <c r="F22" s="147"/>
      <c r="G22" s="273"/>
      <c r="H22" s="137"/>
      <c r="I22" s="135">
        <f t="shared" si="0"/>
        <v>0</v>
      </c>
      <c r="J22" s="140"/>
      <c r="K22" s="110"/>
      <c r="L22" s="148" t="s">
        <v>70</v>
      </c>
      <c r="M22" s="310" t="str">
        <f>IF(W7&lt;&gt;1,"",仕向相殺明細書!P24+仕向相殺明細書!P25)</f>
        <v/>
      </c>
      <c r="N22" s="311"/>
      <c r="O22" s="308" t="str">
        <f>IF(W7&lt;&gt;1,"",仕向相殺明細書!P26)</f>
        <v/>
      </c>
      <c r="P22" s="309"/>
      <c r="Q22" s="308" t="str">
        <f>IF(W7&lt;&gt;1,"",M22+O22)</f>
        <v/>
      </c>
      <c r="R22" s="309"/>
      <c r="S22" s="110"/>
    </row>
    <row r="23" spans="1:19" ht="18" customHeight="1">
      <c r="A23" s="130"/>
      <c r="B23" s="144"/>
      <c r="C23" s="466"/>
      <c r="D23" s="467"/>
      <c r="E23" s="149"/>
      <c r="F23" s="147"/>
      <c r="G23" s="273"/>
      <c r="H23" s="137"/>
      <c r="I23" s="135">
        <f t="shared" si="0"/>
        <v>0</v>
      </c>
      <c r="J23" s="140"/>
      <c r="K23" s="110"/>
      <c r="L23" s="148" t="s">
        <v>69</v>
      </c>
      <c r="M23" s="302"/>
      <c r="N23" s="303"/>
      <c r="O23" s="304"/>
      <c r="P23" s="301"/>
      <c r="Q23" s="301"/>
      <c r="R23" s="301"/>
      <c r="S23" s="110"/>
    </row>
    <row r="24" spans="1:19" ht="18" customHeight="1">
      <c r="A24" s="130"/>
      <c r="B24" s="144"/>
      <c r="C24" s="466"/>
      <c r="D24" s="467"/>
      <c r="E24" s="149"/>
      <c r="F24" s="150"/>
      <c r="G24" s="273"/>
      <c r="H24" s="137"/>
      <c r="I24" s="135">
        <f t="shared" si="0"/>
        <v>0</v>
      </c>
      <c r="J24" s="138"/>
      <c r="K24" s="110"/>
      <c r="L24" s="151"/>
      <c r="M24" s="151"/>
      <c r="N24" s="151"/>
      <c r="O24" s="151"/>
      <c r="P24" s="151"/>
      <c r="Q24" s="151"/>
      <c r="R24" s="151"/>
      <c r="S24" s="110"/>
    </row>
    <row r="25" spans="1:19" ht="18" customHeight="1" thickBot="1">
      <c r="A25" s="130"/>
      <c r="B25" s="152"/>
      <c r="C25" s="464"/>
      <c r="D25" s="465"/>
      <c r="E25" s="153"/>
      <c r="F25" s="154"/>
      <c r="G25" s="274"/>
      <c r="H25" s="155"/>
      <c r="I25" s="135">
        <f t="shared" si="0"/>
        <v>0</v>
      </c>
      <c r="J25" s="156"/>
      <c r="K25" s="110"/>
      <c r="L25" s="305" t="s">
        <v>118</v>
      </c>
      <c r="M25" s="305"/>
      <c r="N25" s="305"/>
      <c r="O25" s="305"/>
      <c r="P25" s="305"/>
      <c r="Q25" s="305"/>
      <c r="R25" s="305"/>
      <c r="S25" s="305"/>
    </row>
    <row r="26" spans="1:19" ht="18" customHeight="1">
      <c r="A26" s="110"/>
      <c r="B26" s="158"/>
      <c r="C26" s="158"/>
      <c r="D26" s="158"/>
      <c r="E26" s="158"/>
      <c r="F26" s="502" t="s">
        <v>60</v>
      </c>
      <c r="G26" s="503"/>
      <c r="H26" s="158"/>
      <c r="I26" s="326">
        <f>SUMIF(J12:J25,"",I12:I25)</f>
        <v>0</v>
      </c>
      <c r="J26" s="327"/>
      <c r="K26" s="110"/>
      <c r="L26" s="305"/>
      <c r="M26" s="305"/>
      <c r="N26" s="305"/>
      <c r="O26" s="305"/>
      <c r="P26" s="305"/>
      <c r="Q26" s="305"/>
      <c r="R26" s="305"/>
      <c r="S26" s="305"/>
    </row>
    <row r="27" spans="1:19" ht="18" customHeight="1">
      <c r="A27" s="110"/>
      <c r="B27" s="159"/>
      <c r="C27" s="159"/>
      <c r="D27" s="159"/>
      <c r="E27" s="159"/>
      <c r="F27" s="460" t="s">
        <v>59</v>
      </c>
      <c r="G27" s="461"/>
      <c r="H27" s="160">
        <v>0.1</v>
      </c>
      <c r="I27" s="326">
        <f>ROUNDDOWN(I26*H27,0)</f>
        <v>0</v>
      </c>
      <c r="J27" s="326"/>
      <c r="K27" s="110"/>
      <c r="L27" s="161"/>
      <c r="M27" s="161"/>
      <c r="N27" s="161"/>
      <c r="O27" s="161"/>
      <c r="P27" s="161"/>
      <c r="Q27" s="161"/>
      <c r="R27" s="161"/>
      <c r="S27" s="110"/>
    </row>
    <row r="28" spans="1:19" ht="18" customHeight="1">
      <c r="A28" s="110"/>
      <c r="B28" s="457" t="s">
        <v>62</v>
      </c>
      <c r="C28" s="458"/>
      <c r="D28" s="459"/>
      <c r="E28" s="162">
        <f>SUM(SUMIFS(I12:I25,J12:J25,{"非","他"}))</f>
        <v>0</v>
      </c>
      <c r="F28" s="462" t="s">
        <v>61</v>
      </c>
      <c r="G28" s="463"/>
      <c r="H28" s="163"/>
      <c r="I28" s="326">
        <f>SUM(I26:J27)</f>
        <v>0</v>
      </c>
      <c r="J28" s="326"/>
      <c r="K28" s="110"/>
      <c r="L28" s="161"/>
      <c r="M28" s="161"/>
      <c r="N28" s="161"/>
      <c r="O28" s="161"/>
      <c r="P28" s="161"/>
      <c r="Q28" s="161"/>
      <c r="R28" s="161"/>
      <c r="S28" s="110"/>
    </row>
    <row r="29" spans="1:19" ht="15" customHeight="1">
      <c r="A29" s="110"/>
      <c r="B29" s="139"/>
      <c r="C29" s="139"/>
      <c r="D29" s="139"/>
      <c r="E29" s="139"/>
      <c r="F29" s="139"/>
      <c r="G29" s="139"/>
      <c r="H29" s="139"/>
      <c r="I29" s="164"/>
      <c r="J29" s="504"/>
      <c r="K29" s="504"/>
      <c r="L29" s="165"/>
      <c r="M29" s="165"/>
      <c r="N29" s="166"/>
      <c r="O29" s="124"/>
      <c r="P29" s="124"/>
      <c r="Q29" s="124"/>
      <c r="R29" s="166"/>
      <c r="S29" s="110"/>
    </row>
    <row r="30" spans="1:19" s="44" customFormat="1" ht="29.45" customHeight="1" thickBot="1">
      <c r="A30" s="167"/>
      <c r="B30" s="431" t="s">
        <v>51</v>
      </c>
      <c r="C30" s="431"/>
      <c r="D30" s="431"/>
      <c r="E30" s="431"/>
      <c r="F30" s="402" t="s">
        <v>96</v>
      </c>
      <c r="G30" s="402"/>
      <c r="H30" s="402"/>
      <c r="I30" s="402"/>
      <c r="J30" s="402"/>
      <c r="K30" s="402"/>
      <c r="L30" s="402"/>
      <c r="M30" s="167"/>
      <c r="N30" s="167"/>
      <c r="O30" s="403">
        <f>O1</f>
        <v>0</v>
      </c>
      <c r="P30" s="403"/>
      <c r="Q30" s="403"/>
      <c r="R30" s="403"/>
      <c r="S30" s="167"/>
    </row>
    <row r="31" spans="1:19" ht="8.1" customHeight="1">
      <c r="A31" s="168"/>
      <c r="B31" s="431"/>
      <c r="C31" s="431"/>
      <c r="D31" s="431"/>
      <c r="E31" s="431"/>
      <c r="F31" s="169"/>
      <c r="G31" s="169"/>
      <c r="H31" s="168"/>
      <c r="I31" s="168"/>
      <c r="J31" s="168"/>
      <c r="K31" s="168"/>
      <c r="L31" s="170"/>
      <c r="M31" s="171"/>
      <c r="N31" s="171"/>
      <c r="O31" s="171"/>
      <c r="P31" s="171"/>
      <c r="Q31" s="172"/>
      <c r="R31" s="173"/>
      <c r="S31" s="168"/>
    </row>
    <row r="32" spans="1:19" ht="17.100000000000001" customHeight="1" thickBot="1">
      <c r="A32" s="168"/>
      <c r="B32" s="174"/>
      <c r="C32" s="174"/>
      <c r="D32" s="174"/>
      <c r="E32" s="174"/>
      <c r="F32" s="168"/>
      <c r="G32" s="168"/>
      <c r="H32" s="168"/>
      <c r="I32" s="168"/>
      <c r="J32" s="168"/>
      <c r="K32" s="168"/>
      <c r="L32" s="175" t="s">
        <v>48</v>
      </c>
      <c r="M32" s="404">
        <f t="shared" ref="M32:M36" si="1">M3</f>
        <v>0</v>
      </c>
      <c r="N32" s="404"/>
      <c r="O32" s="404"/>
      <c r="P32" s="404"/>
      <c r="Q32" s="404"/>
      <c r="R32" s="405"/>
      <c r="S32" s="168"/>
    </row>
    <row r="33" spans="1:23" ht="21.6" customHeight="1" thickBot="1">
      <c r="A33" s="168"/>
      <c r="B33" s="406" t="s">
        <v>45</v>
      </c>
      <c r="C33" s="407"/>
      <c r="D33" s="272">
        <f t="shared" ref="D33:I35" si="2">D4</f>
        <v>0</v>
      </c>
      <c r="E33" s="176" t="s">
        <v>24</v>
      </c>
      <c r="F33" s="409">
        <f t="shared" si="2"/>
        <v>0</v>
      </c>
      <c r="G33" s="409"/>
      <c r="H33" s="410"/>
      <c r="I33" s="436"/>
      <c r="J33" s="411"/>
      <c r="K33" s="168"/>
      <c r="L33" s="177" t="s">
        <v>47</v>
      </c>
      <c r="M33" s="412">
        <f t="shared" si="1"/>
        <v>0</v>
      </c>
      <c r="N33" s="412"/>
      <c r="O33" s="412"/>
      <c r="P33" s="412"/>
      <c r="Q33" s="412"/>
      <c r="R33" s="413"/>
      <c r="S33" s="168"/>
      <c r="W33" s="43"/>
    </row>
    <row r="34" spans="1:23" ht="21.6" customHeight="1">
      <c r="A34" s="168"/>
      <c r="B34" s="449" t="s">
        <v>46</v>
      </c>
      <c r="C34" s="450"/>
      <c r="D34" s="391">
        <f t="shared" si="2"/>
        <v>0</v>
      </c>
      <c r="E34" s="391"/>
      <c r="F34" s="391"/>
      <c r="G34" s="391"/>
      <c r="H34" s="391"/>
      <c r="I34" s="391"/>
      <c r="J34" s="392"/>
      <c r="K34" s="168"/>
      <c r="L34" s="177" t="s">
        <v>31</v>
      </c>
      <c r="M34" s="393">
        <f t="shared" si="1"/>
        <v>0</v>
      </c>
      <c r="N34" s="393"/>
      <c r="O34" s="393"/>
      <c r="P34" s="393"/>
      <c r="Q34" s="393"/>
      <c r="R34" s="277" t="s">
        <v>110</v>
      </c>
      <c r="S34" s="168"/>
      <c r="W34" s="43"/>
    </row>
    <row r="35" spans="1:23" ht="21.6" customHeight="1" thickBot="1">
      <c r="A35" s="168"/>
      <c r="B35" s="427" t="s">
        <v>42</v>
      </c>
      <c r="C35" s="428"/>
      <c r="D35" s="396">
        <f t="shared" si="2"/>
        <v>0</v>
      </c>
      <c r="E35" s="396"/>
      <c r="F35" s="396"/>
      <c r="G35" s="396"/>
      <c r="H35" s="178" t="s">
        <v>19</v>
      </c>
      <c r="I35" s="397">
        <f t="shared" si="2"/>
        <v>0</v>
      </c>
      <c r="J35" s="398"/>
      <c r="K35" s="168"/>
      <c r="L35" s="177" t="s">
        <v>66</v>
      </c>
      <c r="M35" s="399">
        <f t="shared" si="1"/>
        <v>0</v>
      </c>
      <c r="N35" s="399"/>
      <c r="O35" s="399"/>
      <c r="P35" s="399"/>
      <c r="Q35" s="399"/>
      <c r="R35" s="400"/>
      <c r="S35" s="168"/>
      <c r="W35" s="43"/>
    </row>
    <row r="36" spans="1:23" ht="15.95" customHeight="1" thickBot="1">
      <c r="A36" s="168"/>
      <c r="B36" s="168"/>
      <c r="C36" s="168"/>
      <c r="D36" s="168"/>
      <c r="E36" s="168"/>
      <c r="F36" s="168"/>
      <c r="G36" s="168"/>
      <c r="H36" s="168"/>
      <c r="I36" s="168"/>
      <c r="J36" s="168"/>
      <c r="K36" s="168"/>
      <c r="L36" s="175" t="s">
        <v>58</v>
      </c>
      <c r="M36" s="423">
        <f t="shared" si="1"/>
        <v>0</v>
      </c>
      <c r="N36" s="423"/>
      <c r="O36" s="423"/>
      <c r="P36" s="423"/>
      <c r="Q36" s="423"/>
      <c r="R36" s="424"/>
      <c r="S36" s="168"/>
      <c r="W36" s="43"/>
    </row>
    <row r="37" spans="1:23" ht="21.6" customHeight="1" thickBot="1">
      <c r="A37" s="168"/>
      <c r="B37" s="425" t="s">
        <v>83</v>
      </c>
      <c r="C37" s="426"/>
      <c r="D37" s="426"/>
      <c r="E37" s="426"/>
      <c r="F37" s="426"/>
      <c r="G37" s="426"/>
      <c r="H37" s="357">
        <f>$H$8</f>
        <v>0</v>
      </c>
      <c r="I37" s="358"/>
      <c r="J37" s="359"/>
      <c r="K37" s="168"/>
      <c r="L37" s="179"/>
      <c r="M37" s="360"/>
      <c r="N37" s="360"/>
      <c r="O37" s="361" t="s">
        <v>25</v>
      </c>
      <c r="P37" s="362"/>
      <c r="Q37" s="363" t="str">
        <f>IF($Q$8="","",$Q$8)</f>
        <v/>
      </c>
      <c r="R37" s="364"/>
      <c r="S37" s="168"/>
      <c r="W37" s="43"/>
    </row>
    <row r="38" spans="1:23" ht="18" customHeight="1">
      <c r="A38" s="168"/>
      <c r="B38" s="168"/>
      <c r="C38" s="168"/>
      <c r="D38" s="168"/>
      <c r="E38" s="168"/>
      <c r="F38" s="168"/>
      <c r="G38" s="168"/>
      <c r="H38" s="168"/>
      <c r="I38" s="168"/>
      <c r="J38" s="168"/>
      <c r="K38" s="168"/>
      <c r="L38" s="374" t="s">
        <v>30</v>
      </c>
      <c r="M38" s="375"/>
      <c r="N38" s="376"/>
      <c r="O38" s="180" t="s">
        <v>37</v>
      </c>
      <c r="P38" s="377" t="s">
        <v>43</v>
      </c>
      <c r="Q38" s="375"/>
      <c r="R38" s="378"/>
      <c r="S38" s="168"/>
      <c r="W38" s="43"/>
    </row>
    <row r="39" spans="1:23" ht="18" customHeight="1">
      <c r="A39" s="168"/>
      <c r="B39" s="181"/>
      <c r="C39" s="168"/>
      <c r="D39" s="168"/>
      <c r="E39" s="422" t="s">
        <v>49</v>
      </c>
      <c r="F39" s="422"/>
      <c r="G39" s="422"/>
      <c r="H39" s="181"/>
      <c r="I39" s="168"/>
      <c r="J39" s="168"/>
      <c r="K39" s="168"/>
      <c r="L39" s="380">
        <f>L10</f>
        <v>0</v>
      </c>
      <c r="M39" s="381"/>
      <c r="N39" s="382"/>
      <c r="O39" s="282">
        <f>O10</f>
        <v>0</v>
      </c>
      <c r="P39" s="383">
        <f>P10</f>
        <v>0</v>
      </c>
      <c r="Q39" s="384"/>
      <c r="R39" s="385"/>
      <c r="S39" s="168"/>
      <c r="W39" s="43"/>
    </row>
    <row r="40" spans="1:23" ht="18" customHeight="1" thickBot="1">
      <c r="A40" s="168"/>
      <c r="B40" s="182" t="s">
        <v>26</v>
      </c>
      <c r="C40" s="420" t="s">
        <v>63</v>
      </c>
      <c r="D40" s="421"/>
      <c r="E40" s="183" t="s">
        <v>64</v>
      </c>
      <c r="F40" s="183" t="s">
        <v>27</v>
      </c>
      <c r="G40" s="126" t="s">
        <v>28</v>
      </c>
      <c r="H40" s="184" t="s">
        <v>29</v>
      </c>
      <c r="I40" s="185" t="s">
        <v>68</v>
      </c>
      <c r="J40" s="186" t="s">
        <v>41</v>
      </c>
      <c r="K40" s="168"/>
      <c r="L40" s="374" t="s">
        <v>44</v>
      </c>
      <c r="M40" s="376"/>
      <c r="N40" s="377" t="s">
        <v>57</v>
      </c>
      <c r="O40" s="375"/>
      <c r="P40" s="375"/>
      <c r="Q40" s="375"/>
      <c r="R40" s="378"/>
      <c r="S40" s="168"/>
      <c r="W40" s="43"/>
    </row>
    <row r="41" spans="1:23" ht="18" customHeight="1" thickBot="1">
      <c r="A41" s="187"/>
      <c r="B41" s="188">
        <f t="shared" ref="B41:J41" si="3">B12</f>
        <v>0</v>
      </c>
      <c r="C41" s="367">
        <f t="shared" si="3"/>
        <v>0</v>
      </c>
      <c r="D41" s="368"/>
      <c r="E41" s="189">
        <f t="shared" si="3"/>
        <v>0</v>
      </c>
      <c r="F41" s="190">
        <f t="shared" si="3"/>
        <v>0</v>
      </c>
      <c r="G41" s="284">
        <f t="shared" si="3"/>
        <v>0</v>
      </c>
      <c r="H41" s="191">
        <f t="shared" si="3"/>
        <v>0</v>
      </c>
      <c r="I41" s="192">
        <f t="shared" si="3"/>
        <v>0</v>
      </c>
      <c r="J41" s="193">
        <f t="shared" si="3"/>
        <v>0</v>
      </c>
      <c r="K41" s="168"/>
      <c r="L41" s="369">
        <f>L12</f>
        <v>0</v>
      </c>
      <c r="M41" s="370"/>
      <c r="N41" s="371">
        <f>N12</f>
        <v>0</v>
      </c>
      <c r="O41" s="372"/>
      <c r="P41" s="372"/>
      <c r="Q41" s="372"/>
      <c r="R41" s="373"/>
      <c r="S41" s="168"/>
      <c r="W41" s="43"/>
    </row>
    <row r="42" spans="1:23" ht="18" customHeight="1">
      <c r="A42" s="187"/>
      <c r="B42" s="194">
        <f t="shared" ref="B42:J42" si="4">B13</f>
        <v>0</v>
      </c>
      <c r="C42" s="328">
        <f t="shared" si="4"/>
        <v>0</v>
      </c>
      <c r="D42" s="329"/>
      <c r="E42" s="195">
        <f t="shared" si="4"/>
        <v>0</v>
      </c>
      <c r="F42" s="196">
        <f t="shared" si="4"/>
        <v>0</v>
      </c>
      <c r="G42" s="285">
        <f t="shared" si="4"/>
        <v>0</v>
      </c>
      <c r="H42" s="197">
        <f t="shared" si="4"/>
        <v>0</v>
      </c>
      <c r="I42" s="192">
        <f t="shared" si="4"/>
        <v>0</v>
      </c>
      <c r="J42" s="198">
        <f t="shared" si="4"/>
        <v>0</v>
      </c>
      <c r="K42" s="168"/>
      <c r="L42" s="168"/>
      <c r="M42" s="168"/>
      <c r="N42" s="168"/>
      <c r="O42" s="168"/>
      <c r="P42" s="168"/>
      <c r="Q42" s="168"/>
      <c r="R42" s="168"/>
      <c r="S42" s="199"/>
      <c r="W42" s="43"/>
    </row>
    <row r="43" spans="1:23" ht="18" customHeight="1">
      <c r="A43" s="187"/>
      <c r="B43" s="194">
        <f t="shared" ref="B43:J43" si="5">B14</f>
        <v>0</v>
      </c>
      <c r="C43" s="328">
        <f t="shared" si="5"/>
        <v>0</v>
      </c>
      <c r="D43" s="329"/>
      <c r="E43" s="195">
        <f t="shared" si="5"/>
        <v>0</v>
      </c>
      <c r="F43" s="196">
        <f t="shared" si="5"/>
        <v>0</v>
      </c>
      <c r="G43" s="285">
        <f t="shared" si="5"/>
        <v>0</v>
      </c>
      <c r="H43" s="197">
        <f t="shared" si="5"/>
        <v>0</v>
      </c>
      <c r="I43" s="192">
        <f t="shared" si="5"/>
        <v>0</v>
      </c>
      <c r="J43" s="198">
        <f t="shared" si="5"/>
        <v>0</v>
      </c>
      <c r="K43" s="168"/>
      <c r="L43" s="141"/>
      <c r="M43" s="418" t="s">
        <v>38</v>
      </c>
      <c r="N43" s="419"/>
      <c r="O43" s="294" t="s">
        <v>67</v>
      </c>
      <c r="P43" s="295"/>
      <c r="Q43" s="294" t="s">
        <v>39</v>
      </c>
      <c r="R43" s="295"/>
      <c r="S43" s="168"/>
      <c r="W43" s="43"/>
    </row>
    <row r="44" spans="1:23" ht="18" customHeight="1">
      <c r="A44" s="187"/>
      <c r="B44" s="194">
        <f t="shared" ref="B44:J44" si="6">B15</f>
        <v>0</v>
      </c>
      <c r="C44" s="328">
        <f t="shared" si="6"/>
        <v>0</v>
      </c>
      <c r="D44" s="329"/>
      <c r="E44" s="195">
        <f t="shared" si="6"/>
        <v>0</v>
      </c>
      <c r="F44" s="200">
        <f t="shared" si="6"/>
        <v>0</v>
      </c>
      <c r="G44" s="285">
        <f t="shared" si="6"/>
        <v>0</v>
      </c>
      <c r="H44" s="197">
        <f t="shared" si="6"/>
        <v>0</v>
      </c>
      <c r="I44" s="192">
        <f t="shared" si="6"/>
        <v>0</v>
      </c>
      <c r="J44" s="198">
        <f t="shared" si="6"/>
        <v>0</v>
      </c>
      <c r="K44" s="168"/>
      <c r="L44" s="142" t="s">
        <v>32</v>
      </c>
      <c r="M44" s="330">
        <f t="shared" ref="M44:M49" si="7">M15</f>
        <v>0</v>
      </c>
      <c r="N44" s="330"/>
      <c r="O44" s="354" t="str">
        <f t="shared" ref="O44:O49" si="8">O15</f>
        <v/>
      </c>
      <c r="P44" s="309"/>
      <c r="Q44" s="308" t="str">
        <f t="shared" ref="Q44:Q49" si="9">Q15</f>
        <v/>
      </c>
      <c r="R44" s="309"/>
      <c r="S44" s="168"/>
      <c r="W44" s="43"/>
    </row>
    <row r="45" spans="1:23" ht="18" customHeight="1">
      <c r="A45" s="187"/>
      <c r="B45" s="194">
        <f t="shared" ref="B45:J45" si="10">B16</f>
        <v>0</v>
      </c>
      <c r="C45" s="328">
        <f t="shared" si="10"/>
        <v>0</v>
      </c>
      <c r="D45" s="329"/>
      <c r="E45" s="195">
        <f t="shared" si="10"/>
        <v>0</v>
      </c>
      <c r="F45" s="196">
        <f t="shared" si="10"/>
        <v>0</v>
      </c>
      <c r="G45" s="285">
        <f t="shared" si="10"/>
        <v>0</v>
      </c>
      <c r="H45" s="197">
        <f t="shared" si="10"/>
        <v>0</v>
      </c>
      <c r="I45" s="192">
        <f t="shared" si="10"/>
        <v>0</v>
      </c>
      <c r="J45" s="198">
        <f t="shared" si="10"/>
        <v>0</v>
      </c>
      <c r="K45" s="168"/>
      <c r="L45" s="142" t="s">
        <v>33</v>
      </c>
      <c r="M45" s="330">
        <f t="shared" si="7"/>
        <v>0</v>
      </c>
      <c r="N45" s="330"/>
      <c r="O45" s="354" t="str">
        <f t="shared" si="8"/>
        <v/>
      </c>
      <c r="P45" s="309"/>
      <c r="Q45" s="308" t="str">
        <f t="shared" si="9"/>
        <v/>
      </c>
      <c r="R45" s="309"/>
      <c r="S45" s="168"/>
      <c r="W45" s="43"/>
    </row>
    <row r="46" spans="1:23" ht="18" customHeight="1">
      <c r="A46" s="187"/>
      <c r="B46" s="194">
        <f t="shared" ref="B46:J46" si="11">B17</f>
        <v>0</v>
      </c>
      <c r="C46" s="328">
        <f t="shared" si="11"/>
        <v>0</v>
      </c>
      <c r="D46" s="329"/>
      <c r="E46" s="195">
        <f t="shared" si="11"/>
        <v>0</v>
      </c>
      <c r="F46" s="196">
        <f t="shared" si="11"/>
        <v>0</v>
      </c>
      <c r="G46" s="285">
        <f t="shared" si="11"/>
        <v>0</v>
      </c>
      <c r="H46" s="197">
        <f t="shared" si="11"/>
        <v>0</v>
      </c>
      <c r="I46" s="192">
        <f t="shared" si="11"/>
        <v>0</v>
      </c>
      <c r="J46" s="198">
        <f t="shared" si="11"/>
        <v>0</v>
      </c>
      <c r="K46" s="168"/>
      <c r="L46" s="142" t="s">
        <v>34</v>
      </c>
      <c r="M46" s="330" t="str">
        <f t="shared" si="7"/>
        <v/>
      </c>
      <c r="N46" s="330"/>
      <c r="O46" s="309">
        <f t="shared" si="8"/>
        <v>0</v>
      </c>
      <c r="P46" s="330"/>
      <c r="Q46" s="330">
        <f t="shared" si="9"/>
        <v>0</v>
      </c>
      <c r="R46" s="330"/>
      <c r="S46" s="168"/>
      <c r="W46" s="43"/>
    </row>
    <row r="47" spans="1:23" ht="18" customHeight="1">
      <c r="A47" s="187"/>
      <c r="B47" s="194">
        <f t="shared" ref="B47:J47" si="12">B18</f>
        <v>0</v>
      </c>
      <c r="C47" s="328">
        <f t="shared" si="12"/>
        <v>0</v>
      </c>
      <c r="D47" s="329"/>
      <c r="E47" s="195">
        <f t="shared" si="12"/>
        <v>0</v>
      </c>
      <c r="F47" s="196">
        <f t="shared" si="12"/>
        <v>0</v>
      </c>
      <c r="G47" s="285">
        <f t="shared" si="12"/>
        <v>0</v>
      </c>
      <c r="H47" s="197">
        <f t="shared" si="12"/>
        <v>0</v>
      </c>
      <c r="I47" s="192">
        <f>I18</f>
        <v>0</v>
      </c>
      <c r="J47" s="198">
        <f t="shared" si="12"/>
        <v>0</v>
      </c>
      <c r="K47" s="168"/>
      <c r="L47" s="142" t="s">
        <v>35</v>
      </c>
      <c r="M47" s="330">
        <f t="shared" si="7"/>
        <v>0</v>
      </c>
      <c r="N47" s="330"/>
      <c r="O47" s="307" t="str">
        <f t="shared" si="8"/>
        <v/>
      </c>
      <c r="P47" s="417"/>
      <c r="Q47" s="417" t="str">
        <f t="shared" si="9"/>
        <v/>
      </c>
      <c r="R47" s="417"/>
      <c r="S47" s="168"/>
      <c r="W47" s="43"/>
    </row>
    <row r="48" spans="1:23" ht="18" customHeight="1">
      <c r="A48" s="187"/>
      <c r="B48" s="194">
        <f t="shared" ref="B48:J48" si="13">B19</f>
        <v>0</v>
      </c>
      <c r="C48" s="328">
        <f t="shared" si="13"/>
        <v>0</v>
      </c>
      <c r="D48" s="329"/>
      <c r="E48" s="195">
        <f t="shared" si="13"/>
        <v>0</v>
      </c>
      <c r="F48" s="196">
        <f t="shared" si="13"/>
        <v>0</v>
      </c>
      <c r="G48" s="285">
        <f t="shared" si="13"/>
        <v>0</v>
      </c>
      <c r="H48" s="197">
        <f t="shared" si="13"/>
        <v>0</v>
      </c>
      <c r="I48" s="192">
        <f t="shared" si="13"/>
        <v>0</v>
      </c>
      <c r="J48" s="198">
        <f t="shared" si="13"/>
        <v>0</v>
      </c>
      <c r="K48" s="168"/>
      <c r="L48" s="143" t="s">
        <v>65</v>
      </c>
      <c r="M48" s="417">
        <f t="shared" si="7"/>
        <v>0</v>
      </c>
      <c r="N48" s="417"/>
      <c r="O48" s="307">
        <f t="shared" si="8"/>
        <v>0</v>
      </c>
      <c r="P48" s="417"/>
      <c r="Q48" s="417">
        <f t="shared" si="9"/>
        <v>0</v>
      </c>
      <c r="R48" s="417"/>
      <c r="S48" s="168"/>
      <c r="W48" s="43"/>
    </row>
    <row r="49" spans="1:23" ht="18" customHeight="1">
      <c r="A49" s="187"/>
      <c r="B49" s="194">
        <f t="shared" ref="B49:J49" si="14">B20</f>
        <v>0</v>
      </c>
      <c r="C49" s="328">
        <f t="shared" si="14"/>
        <v>0</v>
      </c>
      <c r="D49" s="329"/>
      <c r="E49" s="195">
        <f t="shared" si="14"/>
        <v>0</v>
      </c>
      <c r="F49" s="196">
        <f t="shared" si="14"/>
        <v>0</v>
      </c>
      <c r="G49" s="285">
        <f t="shared" si="14"/>
        <v>0</v>
      </c>
      <c r="H49" s="197">
        <f t="shared" si="14"/>
        <v>0</v>
      </c>
      <c r="I49" s="192">
        <f t="shared" si="14"/>
        <v>0</v>
      </c>
      <c r="J49" s="198">
        <f t="shared" si="14"/>
        <v>0</v>
      </c>
      <c r="K49" s="168"/>
      <c r="L49" s="142" t="s">
        <v>36</v>
      </c>
      <c r="M49" s="417" t="str">
        <f t="shared" si="7"/>
        <v/>
      </c>
      <c r="N49" s="417"/>
      <c r="O49" s="307" t="str">
        <f t="shared" si="8"/>
        <v/>
      </c>
      <c r="P49" s="417"/>
      <c r="Q49" s="417" t="str">
        <f t="shared" si="9"/>
        <v/>
      </c>
      <c r="R49" s="417"/>
      <c r="S49" s="168"/>
      <c r="W49" s="43"/>
    </row>
    <row r="50" spans="1:23" ht="18" customHeight="1">
      <c r="A50" s="187"/>
      <c r="B50" s="194">
        <f t="shared" ref="B50:J50" si="15">B21</f>
        <v>0</v>
      </c>
      <c r="C50" s="328">
        <f t="shared" si="15"/>
        <v>0</v>
      </c>
      <c r="D50" s="329"/>
      <c r="E50" s="195">
        <f t="shared" si="15"/>
        <v>0</v>
      </c>
      <c r="F50" s="196">
        <f t="shared" si="15"/>
        <v>0</v>
      </c>
      <c r="G50" s="285">
        <f t="shared" si="15"/>
        <v>0</v>
      </c>
      <c r="H50" s="197">
        <f t="shared" si="15"/>
        <v>0</v>
      </c>
      <c r="I50" s="192">
        <f t="shared" si="15"/>
        <v>0</v>
      </c>
      <c r="J50" s="198">
        <f t="shared" si="15"/>
        <v>0</v>
      </c>
      <c r="K50" s="168"/>
      <c r="L50" s="168"/>
      <c r="M50" s="201"/>
      <c r="N50" s="201"/>
      <c r="O50" s="202"/>
      <c r="P50" s="202"/>
      <c r="Q50" s="202"/>
      <c r="R50" s="202"/>
      <c r="S50" s="168"/>
      <c r="W50" s="43"/>
    </row>
    <row r="51" spans="1:23" ht="18" customHeight="1">
      <c r="A51" s="187"/>
      <c r="B51" s="194">
        <f t="shared" ref="B51:J51" si="16">B22</f>
        <v>0</v>
      </c>
      <c r="C51" s="328">
        <f t="shared" si="16"/>
        <v>0</v>
      </c>
      <c r="D51" s="329"/>
      <c r="E51" s="195">
        <f t="shared" si="16"/>
        <v>0</v>
      </c>
      <c r="F51" s="200">
        <f t="shared" si="16"/>
        <v>0</v>
      </c>
      <c r="G51" s="285">
        <f t="shared" si="16"/>
        <v>0</v>
      </c>
      <c r="H51" s="197">
        <f t="shared" si="16"/>
        <v>0</v>
      </c>
      <c r="I51" s="192">
        <f t="shared" si="16"/>
        <v>0</v>
      </c>
      <c r="J51" s="198">
        <f t="shared" si="16"/>
        <v>0</v>
      </c>
      <c r="K51" s="168"/>
      <c r="L51" s="203" t="s">
        <v>70</v>
      </c>
      <c r="M51" s="416" t="str">
        <f>M22</f>
        <v/>
      </c>
      <c r="N51" s="416"/>
      <c r="O51" s="309" t="str">
        <f>O22</f>
        <v/>
      </c>
      <c r="P51" s="330"/>
      <c r="Q51" s="330" t="str">
        <f>Q22</f>
        <v/>
      </c>
      <c r="R51" s="330"/>
      <c r="S51" s="168"/>
      <c r="W51" s="43"/>
    </row>
    <row r="52" spans="1:23" ht="18" customHeight="1">
      <c r="A52" s="187"/>
      <c r="B52" s="194">
        <f t="shared" ref="B52:J52" si="17">B23</f>
        <v>0</v>
      </c>
      <c r="C52" s="328">
        <f t="shared" si="17"/>
        <v>0</v>
      </c>
      <c r="D52" s="329"/>
      <c r="E52" s="195">
        <f t="shared" si="17"/>
        <v>0</v>
      </c>
      <c r="F52" s="200">
        <f t="shared" si="17"/>
        <v>0</v>
      </c>
      <c r="G52" s="285">
        <f t="shared" si="17"/>
        <v>0</v>
      </c>
      <c r="H52" s="197">
        <f t="shared" si="17"/>
        <v>0</v>
      </c>
      <c r="I52" s="192">
        <f t="shared" si="17"/>
        <v>0</v>
      </c>
      <c r="J52" s="198">
        <f t="shared" si="17"/>
        <v>0</v>
      </c>
      <c r="K52" s="168"/>
      <c r="L52" s="203" t="s">
        <v>69</v>
      </c>
      <c r="M52" s="330">
        <f>M23</f>
        <v>0</v>
      </c>
      <c r="N52" s="330"/>
      <c r="O52" s="301"/>
      <c r="P52" s="301"/>
      <c r="Q52" s="301"/>
      <c r="R52" s="301"/>
      <c r="S52" s="168"/>
      <c r="W52" s="43"/>
    </row>
    <row r="53" spans="1:23" ht="18" customHeight="1">
      <c r="A53" s="187"/>
      <c r="B53" s="194">
        <f t="shared" ref="B53:J53" si="18">B24</f>
        <v>0</v>
      </c>
      <c r="C53" s="328">
        <f t="shared" si="18"/>
        <v>0</v>
      </c>
      <c r="D53" s="329"/>
      <c r="E53" s="195">
        <f t="shared" si="18"/>
        <v>0</v>
      </c>
      <c r="F53" s="196">
        <f t="shared" si="18"/>
        <v>0</v>
      </c>
      <c r="G53" s="285">
        <f t="shared" si="18"/>
        <v>0</v>
      </c>
      <c r="H53" s="197">
        <f t="shared" si="18"/>
        <v>0</v>
      </c>
      <c r="I53" s="192">
        <f t="shared" si="18"/>
        <v>0</v>
      </c>
      <c r="J53" s="198">
        <f t="shared" si="18"/>
        <v>0</v>
      </c>
      <c r="K53" s="168"/>
      <c r="L53" s="415" t="s">
        <v>93</v>
      </c>
      <c r="M53" s="415"/>
      <c r="N53" s="415"/>
      <c r="O53" s="415"/>
      <c r="P53" s="415"/>
      <c r="Q53" s="415"/>
      <c r="R53" s="415"/>
      <c r="S53" s="168"/>
      <c r="W53" s="43"/>
    </row>
    <row r="54" spans="1:23" ht="18" customHeight="1" thickBot="1">
      <c r="A54" s="187"/>
      <c r="B54" s="204">
        <f t="shared" ref="B54:J54" si="19">B25</f>
        <v>0</v>
      </c>
      <c r="C54" s="322">
        <f t="shared" si="19"/>
        <v>0</v>
      </c>
      <c r="D54" s="323"/>
      <c r="E54" s="205">
        <f t="shared" si="19"/>
        <v>0</v>
      </c>
      <c r="F54" s="206">
        <f t="shared" si="19"/>
        <v>0</v>
      </c>
      <c r="G54" s="286">
        <f t="shared" si="19"/>
        <v>0</v>
      </c>
      <c r="H54" s="207">
        <f t="shared" si="19"/>
        <v>0</v>
      </c>
      <c r="I54" s="192">
        <f t="shared" si="19"/>
        <v>0</v>
      </c>
      <c r="J54" s="208">
        <f t="shared" si="19"/>
        <v>0</v>
      </c>
      <c r="K54" s="168"/>
      <c r="L54" s="452" t="s">
        <v>50</v>
      </c>
      <c r="M54" s="452"/>
      <c r="N54" s="452"/>
      <c r="O54" s="452"/>
      <c r="P54" s="157" t="s">
        <v>40</v>
      </c>
      <c r="Q54" s="453" t="str">
        <f>IF(W37=3,"―","")</f>
        <v/>
      </c>
      <c r="R54" s="453"/>
      <c r="S54" s="168"/>
      <c r="W54" s="43"/>
    </row>
    <row r="55" spans="1:23" ht="18" customHeight="1">
      <c r="A55" s="168"/>
      <c r="B55" s="209"/>
      <c r="C55" s="209"/>
      <c r="D55" s="209"/>
      <c r="E55" s="209"/>
      <c r="F55" s="324" t="s">
        <v>60</v>
      </c>
      <c r="G55" s="325"/>
      <c r="H55" s="209"/>
      <c r="I55" s="326">
        <f t="shared" ref="H55:I57" si="20">I26</f>
        <v>0</v>
      </c>
      <c r="J55" s="327"/>
      <c r="K55" s="168"/>
      <c r="L55" s="454" t="s">
        <v>71</v>
      </c>
      <c r="M55" s="455"/>
      <c r="N55" s="454" t="s">
        <v>55</v>
      </c>
      <c r="O55" s="455"/>
      <c r="P55" s="455"/>
      <c r="Q55" s="456"/>
      <c r="R55" s="210" t="s">
        <v>56</v>
      </c>
      <c r="S55" s="168"/>
      <c r="W55" s="43"/>
    </row>
    <row r="56" spans="1:23" ht="18" customHeight="1">
      <c r="A56" s="168"/>
      <c r="B56" s="211"/>
      <c r="C56" s="211"/>
      <c r="D56" s="211"/>
      <c r="E56" s="211"/>
      <c r="F56" s="338" t="s">
        <v>59</v>
      </c>
      <c r="G56" s="339"/>
      <c r="H56" s="212">
        <f t="shared" si="20"/>
        <v>0.1</v>
      </c>
      <c r="I56" s="326">
        <f t="shared" si="20"/>
        <v>0</v>
      </c>
      <c r="J56" s="326"/>
      <c r="K56" s="168"/>
      <c r="L56" s="437"/>
      <c r="M56" s="438"/>
      <c r="N56" s="441"/>
      <c r="O56" s="442"/>
      <c r="P56" s="442"/>
      <c r="Q56" s="443"/>
      <c r="R56" s="447"/>
      <c r="S56" s="168"/>
      <c r="W56" s="43"/>
    </row>
    <row r="57" spans="1:23" ht="18" customHeight="1">
      <c r="A57" s="168"/>
      <c r="B57" s="333" t="s">
        <v>62</v>
      </c>
      <c r="C57" s="334"/>
      <c r="D57" s="335"/>
      <c r="E57" s="213">
        <f>$E$28</f>
        <v>0</v>
      </c>
      <c r="F57" s="336" t="s">
        <v>61</v>
      </c>
      <c r="G57" s="337"/>
      <c r="H57" s="214"/>
      <c r="I57" s="326">
        <f t="shared" si="20"/>
        <v>0</v>
      </c>
      <c r="J57" s="326"/>
      <c r="K57" s="168"/>
      <c r="L57" s="439"/>
      <c r="M57" s="440"/>
      <c r="N57" s="444"/>
      <c r="O57" s="445"/>
      <c r="P57" s="445"/>
      <c r="Q57" s="446"/>
      <c r="R57" s="448"/>
      <c r="S57" s="168"/>
      <c r="W57" s="43"/>
    </row>
    <row r="58" spans="1:23" ht="15" customHeight="1">
      <c r="A58" s="168"/>
      <c r="B58" s="199"/>
      <c r="C58" s="199"/>
      <c r="D58" s="199"/>
      <c r="E58" s="199"/>
      <c r="F58" s="199"/>
      <c r="G58" s="199"/>
      <c r="H58" s="199"/>
      <c r="I58" s="250">
        <f>F33</f>
        <v>0</v>
      </c>
      <c r="J58" s="320">
        <f>I35</f>
        <v>0</v>
      </c>
      <c r="K58" s="320"/>
      <c r="L58" s="509">
        <f>D34</f>
        <v>0</v>
      </c>
      <c r="M58" s="509"/>
      <c r="N58" s="509"/>
      <c r="O58" s="509"/>
      <c r="P58" s="509">
        <f>M33</f>
        <v>0</v>
      </c>
      <c r="Q58" s="509"/>
      <c r="R58" s="509"/>
      <c r="S58" s="168"/>
      <c r="W58" s="43"/>
    </row>
    <row r="59" spans="1:23" s="44" customFormat="1" ht="29.45" customHeight="1" thickBot="1">
      <c r="A59" s="167"/>
      <c r="B59" s="431" t="s">
        <v>51</v>
      </c>
      <c r="C59" s="431"/>
      <c r="D59" s="431"/>
      <c r="E59" s="431"/>
      <c r="F59" s="402" t="s">
        <v>97</v>
      </c>
      <c r="G59" s="402"/>
      <c r="H59" s="402"/>
      <c r="I59" s="402"/>
      <c r="J59" s="402"/>
      <c r="K59" s="402"/>
      <c r="L59" s="402"/>
      <c r="M59" s="167"/>
      <c r="N59" s="167"/>
      <c r="O59" s="403">
        <f>O30</f>
        <v>0</v>
      </c>
      <c r="P59" s="403"/>
      <c r="Q59" s="403"/>
      <c r="R59" s="403"/>
      <c r="S59" s="109"/>
      <c r="W59" s="72"/>
    </row>
    <row r="60" spans="1:23" ht="8.1" customHeight="1">
      <c r="A60" s="168"/>
      <c r="B60" s="431"/>
      <c r="C60" s="431"/>
      <c r="D60" s="431"/>
      <c r="E60" s="431"/>
      <c r="F60" s="169"/>
      <c r="G60" s="169"/>
      <c r="H60" s="168"/>
      <c r="I60" s="168"/>
      <c r="J60" s="168"/>
      <c r="K60" s="168"/>
      <c r="L60" s="170"/>
      <c r="M60" s="171"/>
      <c r="N60" s="171"/>
      <c r="O60" s="171"/>
      <c r="P60" s="171"/>
      <c r="Q60" s="172"/>
      <c r="R60" s="173"/>
      <c r="S60" s="110"/>
      <c r="W60" s="43"/>
    </row>
    <row r="61" spans="1:23" ht="17.100000000000001" customHeight="1" thickBot="1">
      <c r="A61" s="168"/>
      <c r="B61" s="174"/>
      <c r="C61" s="174"/>
      <c r="D61" s="174"/>
      <c r="E61" s="174"/>
      <c r="F61" s="168"/>
      <c r="G61" s="168"/>
      <c r="H61" s="168"/>
      <c r="I61" s="168"/>
      <c r="J61" s="168"/>
      <c r="K61" s="168"/>
      <c r="L61" s="175" t="s">
        <v>48</v>
      </c>
      <c r="M61" s="404">
        <f t="shared" ref="M61" si="21">M32</f>
        <v>0</v>
      </c>
      <c r="N61" s="404"/>
      <c r="O61" s="404"/>
      <c r="P61" s="404"/>
      <c r="Q61" s="404"/>
      <c r="R61" s="405"/>
      <c r="S61" s="110"/>
      <c r="W61" s="43"/>
    </row>
    <row r="62" spans="1:23" ht="21.6" customHeight="1" thickBot="1">
      <c r="A62" s="168"/>
      <c r="B62" s="432" t="s">
        <v>45</v>
      </c>
      <c r="C62" s="433"/>
      <c r="D62" s="271">
        <f t="shared" ref="D62" si="22">D33</f>
        <v>0</v>
      </c>
      <c r="E62" s="215" t="s">
        <v>24</v>
      </c>
      <c r="F62" s="434">
        <f t="shared" ref="F62" si="23">F33</f>
        <v>0</v>
      </c>
      <c r="G62" s="434"/>
      <c r="H62" s="435"/>
      <c r="I62" s="436"/>
      <c r="J62" s="411"/>
      <c r="K62" s="168"/>
      <c r="L62" s="177" t="s">
        <v>47</v>
      </c>
      <c r="M62" s="412">
        <f t="shared" ref="M62" si="24">M33</f>
        <v>0</v>
      </c>
      <c r="N62" s="412"/>
      <c r="O62" s="412"/>
      <c r="P62" s="412"/>
      <c r="Q62" s="412"/>
      <c r="R62" s="413"/>
      <c r="S62" s="110"/>
      <c r="W62" s="43"/>
    </row>
    <row r="63" spans="1:23" ht="21.6" customHeight="1">
      <c r="A63" s="168"/>
      <c r="B63" s="449" t="s">
        <v>46</v>
      </c>
      <c r="C63" s="450"/>
      <c r="D63" s="451">
        <f t="shared" ref="D63" si="25">D34</f>
        <v>0</v>
      </c>
      <c r="E63" s="451"/>
      <c r="F63" s="451"/>
      <c r="G63" s="451"/>
      <c r="H63" s="451"/>
      <c r="I63" s="391"/>
      <c r="J63" s="392"/>
      <c r="K63" s="168"/>
      <c r="L63" s="177" t="s">
        <v>31</v>
      </c>
      <c r="M63" s="393">
        <f t="shared" ref="M63" si="26">M34</f>
        <v>0</v>
      </c>
      <c r="N63" s="393"/>
      <c r="O63" s="393"/>
      <c r="P63" s="393"/>
      <c r="Q63" s="393"/>
      <c r="R63" s="278"/>
      <c r="S63" s="110"/>
      <c r="W63" s="43"/>
    </row>
    <row r="64" spans="1:23" ht="21.6" customHeight="1" thickBot="1">
      <c r="A64" s="168"/>
      <c r="B64" s="427" t="s">
        <v>42</v>
      </c>
      <c r="C64" s="428"/>
      <c r="D64" s="396">
        <f t="shared" ref="D64" si="27">D35</f>
        <v>0</v>
      </c>
      <c r="E64" s="396"/>
      <c r="F64" s="396"/>
      <c r="G64" s="396"/>
      <c r="H64" s="178" t="s">
        <v>19</v>
      </c>
      <c r="I64" s="429">
        <f t="shared" ref="I64" si="28">I35</f>
        <v>0</v>
      </c>
      <c r="J64" s="430"/>
      <c r="K64" s="168"/>
      <c r="L64" s="177" t="s">
        <v>66</v>
      </c>
      <c r="M64" s="399">
        <f t="shared" ref="M64" si="29">M35</f>
        <v>0</v>
      </c>
      <c r="N64" s="399"/>
      <c r="O64" s="399"/>
      <c r="P64" s="399"/>
      <c r="Q64" s="399"/>
      <c r="R64" s="400"/>
      <c r="S64" s="110"/>
      <c r="W64" s="43"/>
    </row>
    <row r="65" spans="1:23" ht="15.95" customHeight="1" thickBot="1">
      <c r="A65" s="168"/>
      <c r="B65" s="168"/>
      <c r="C65" s="168"/>
      <c r="D65" s="168"/>
      <c r="E65" s="168"/>
      <c r="F65" s="168"/>
      <c r="G65" s="168"/>
      <c r="H65" s="168"/>
      <c r="I65" s="168"/>
      <c r="J65" s="168"/>
      <c r="K65" s="168"/>
      <c r="L65" s="175" t="s">
        <v>58</v>
      </c>
      <c r="M65" s="423">
        <f t="shared" ref="M65" si="30">M36</f>
        <v>0</v>
      </c>
      <c r="N65" s="423"/>
      <c r="O65" s="423"/>
      <c r="P65" s="423"/>
      <c r="Q65" s="423"/>
      <c r="R65" s="424"/>
      <c r="S65" s="110"/>
      <c r="W65" s="43"/>
    </row>
    <row r="66" spans="1:23" ht="21.6" customHeight="1" thickBot="1">
      <c r="A66" s="168"/>
      <c r="B66" s="425" t="s">
        <v>83</v>
      </c>
      <c r="C66" s="426"/>
      <c r="D66" s="426"/>
      <c r="E66" s="426"/>
      <c r="F66" s="426"/>
      <c r="G66" s="426"/>
      <c r="H66" s="357">
        <f t="shared" ref="H66" si="31">$H$8</f>
        <v>0</v>
      </c>
      <c r="I66" s="358"/>
      <c r="J66" s="359"/>
      <c r="K66" s="168"/>
      <c r="L66" s="179"/>
      <c r="M66" s="360"/>
      <c r="N66" s="360"/>
      <c r="O66" s="361" t="s">
        <v>25</v>
      </c>
      <c r="P66" s="362"/>
      <c r="Q66" s="363" t="str">
        <f>IF($Q$8="","",$Q$8)</f>
        <v/>
      </c>
      <c r="R66" s="364"/>
      <c r="S66" s="110"/>
      <c r="W66" s="43"/>
    </row>
    <row r="67" spans="1:23" ht="18" customHeight="1">
      <c r="A67" s="168"/>
      <c r="B67" s="168"/>
      <c r="C67" s="168"/>
      <c r="D67" s="168"/>
      <c r="E67" s="168"/>
      <c r="F67" s="122"/>
      <c r="G67" s="122"/>
      <c r="H67" s="122"/>
      <c r="I67" s="122"/>
      <c r="J67" s="122"/>
      <c r="K67" s="168"/>
      <c r="L67" s="374" t="s">
        <v>30</v>
      </c>
      <c r="M67" s="375"/>
      <c r="N67" s="376"/>
      <c r="O67" s="180" t="s">
        <v>37</v>
      </c>
      <c r="P67" s="377" t="s">
        <v>43</v>
      </c>
      <c r="Q67" s="375"/>
      <c r="R67" s="378"/>
      <c r="S67" s="110"/>
      <c r="W67" s="43"/>
    </row>
    <row r="68" spans="1:23" ht="18" customHeight="1">
      <c r="A68" s="168"/>
      <c r="B68" s="181"/>
      <c r="C68" s="168"/>
      <c r="D68" s="168"/>
      <c r="E68" s="422" t="s">
        <v>49</v>
      </c>
      <c r="F68" s="422"/>
      <c r="G68" s="422"/>
      <c r="H68" s="181"/>
      <c r="I68" s="168"/>
      <c r="J68" s="168"/>
      <c r="K68" s="168"/>
      <c r="L68" s="380">
        <f t="shared" ref="L68" si="32">L39</f>
        <v>0</v>
      </c>
      <c r="M68" s="381"/>
      <c r="N68" s="382"/>
      <c r="O68" s="282">
        <f t="shared" ref="O68:P68" si="33">O39</f>
        <v>0</v>
      </c>
      <c r="P68" s="383">
        <f t="shared" si="33"/>
        <v>0</v>
      </c>
      <c r="Q68" s="384"/>
      <c r="R68" s="385"/>
      <c r="S68" s="110"/>
      <c r="W68" s="43"/>
    </row>
    <row r="69" spans="1:23" ht="18" customHeight="1" thickBot="1">
      <c r="A69" s="168"/>
      <c r="B69" s="182" t="s">
        <v>26</v>
      </c>
      <c r="C69" s="420" t="s">
        <v>63</v>
      </c>
      <c r="D69" s="421"/>
      <c r="E69" s="183" t="s">
        <v>64</v>
      </c>
      <c r="F69" s="183" t="s">
        <v>27</v>
      </c>
      <c r="G69" s="183" t="s">
        <v>28</v>
      </c>
      <c r="H69" s="184" t="s">
        <v>29</v>
      </c>
      <c r="I69" s="185" t="s">
        <v>68</v>
      </c>
      <c r="J69" s="186" t="s">
        <v>41</v>
      </c>
      <c r="K69" s="168"/>
      <c r="L69" s="374" t="s">
        <v>44</v>
      </c>
      <c r="M69" s="376"/>
      <c r="N69" s="377" t="s">
        <v>57</v>
      </c>
      <c r="O69" s="375"/>
      <c r="P69" s="375"/>
      <c r="Q69" s="375"/>
      <c r="R69" s="378"/>
      <c r="S69" s="110"/>
      <c r="W69" s="43"/>
    </row>
    <row r="70" spans="1:23" ht="18" customHeight="1" thickBot="1">
      <c r="A70" s="187"/>
      <c r="B70" s="188">
        <f t="shared" ref="B70:C70" si="34">B41</f>
        <v>0</v>
      </c>
      <c r="C70" s="367">
        <f t="shared" si="34"/>
        <v>0</v>
      </c>
      <c r="D70" s="368"/>
      <c r="E70" s="189">
        <f t="shared" ref="E70:J70" si="35">E41</f>
        <v>0</v>
      </c>
      <c r="F70" s="190">
        <f t="shared" si="35"/>
        <v>0</v>
      </c>
      <c r="G70" s="284">
        <f t="shared" si="35"/>
        <v>0</v>
      </c>
      <c r="H70" s="191">
        <f t="shared" si="35"/>
        <v>0</v>
      </c>
      <c r="I70" s="192">
        <f t="shared" si="35"/>
        <v>0</v>
      </c>
      <c r="J70" s="193">
        <f t="shared" si="35"/>
        <v>0</v>
      </c>
      <c r="K70" s="168"/>
      <c r="L70" s="369">
        <f t="shared" ref="L70" si="36">L41</f>
        <v>0</v>
      </c>
      <c r="M70" s="370"/>
      <c r="N70" s="371">
        <f t="shared" ref="N70" si="37">N41</f>
        <v>0</v>
      </c>
      <c r="O70" s="372"/>
      <c r="P70" s="372"/>
      <c r="Q70" s="372"/>
      <c r="R70" s="373"/>
      <c r="S70" s="110"/>
      <c r="W70" s="43"/>
    </row>
    <row r="71" spans="1:23" ht="18" customHeight="1">
      <c r="A71" s="187"/>
      <c r="B71" s="194">
        <f t="shared" ref="B71:C71" si="38">B42</f>
        <v>0</v>
      </c>
      <c r="C71" s="328">
        <f t="shared" si="38"/>
        <v>0</v>
      </c>
      <c r="D71" s="329"/>
      <c r="E71" s="195">
        <f t="shared" ref="E71:J71" si="39">E42</f>
        <v>0</v>
      </c>
      <c r="F71" s="196">
        <f t="shared" si="39"/>
        <v>0</v>
      </c>
      <c r="G71" s="285">
        <f t="shared" si="39"/>
        <v>0</v>
      </c>
      <c r="H71" s="197">
        <f t="shared" si="39"/>
        <v>0</v>
      </c>
      <c r="I71" s="192">
        <f t="shared" si="39"/>
        <v>0</v>
      </c>
      <c r="J71" s="198">
        <f t="shared" si="39"/>
        <v>0</v>
      </c>
      <c r="K71" s="168"/>
      <c r="L71" s="168"/>
      <c r="M71" s="168"/>
      <c r="N71" s="168"/>
      <c r="O71" s="168"/>
      <c r="P71" s="168"/>
      <c r="Q71" s="168"/>
      <c r="R71" s="168"/>
      <c r="S71" s="139"/>
      <c r="W71" s="43"/>
    </row>
    <row r="72" spans="1:23" ht="18" customHeight="1">
      <c r="A72" s="187"/>
      <c r="B72" s="194">
        <f t="shared" ref="B72:C72" si="40">B43</f>
        <v>0</v>
      </c>
      <c r="C72" s="328">
        <f t="shared" si="40"/>
        <v>0</v>
      </c>
      <c r="D72" s="329"/>
      <c r="E72" s="195">
        <f t="shared" ref="E72:J72" si="41">E43</f>
        <v>0</v>
      </c>
      <c r="F72" s="196">
        <f t="shared" si="41"/>
        <v>0</v>
      </c>
      <c r="G72" s="285">
        <f t="shared" si="41"/>
        <v>0</v>
      </c>
      <c r="H72" s="197">
        <f t="shared" si="41"/>
        <v>0</v>
      </c>
      <c r="I72" s="192">
        <f t="shared" si="41"/>
        <v>0</v>
      </c>
      <c r="J72" s="198">
        <f t="shared" si="41"/>
        <v>0</v>
      </c>
      <c r="K72" s="168"/>
      <c r="L72" s="141"/>
      <c r="M72" s="418" t="s">
        <v>38</v>
      </c>
      <c r="N72" s="419"/>
      <c r="O72" s="294" t="s">
        <v>67</v>
      </c>
      <c r="P72" s="295"/>
      <c r="Q72" s="294" t="s">
        <v>39</v>
      </c>
      <c r="R72" s="295"/>
      <c r="S72" s="110"/>
      <c r="W72" s="43"/>
    </row>
    <row r="73" spans="1:23" ht="18" customHeight="1">
      <c r="A73" s="187"/>
      <c r="B73" s="194">
        <f t="shared" ref="B73:C73" si="42">B44</f>
        <v>0</v>
      </c>
      <c r="C73" s="328">
        <f t="shared" si="42"/>
        <v>0</v>
      </c>
      <c r="D73" s="329"/>
      <c r="E73" s="195">
        <f>E44</f>
        <v>0</v>
      </c>
      <c r="F73" s="200">
        <f t="shared" ref="F73:J73" si="43">F44</f>
        <v>0</v>
      </c>
      <c r="G73" s="285">
        <f t="shared" si="43"/>
        <v>0</v>
      </c>
      <c r="H73" s="197">
        <f t="shared" si="43"/>
        <v>0</v>
      </c>
      <c r="I73" s="192">
        <f t="shared" si="43"/>
        <v>0</v>
      </c>
      <c r="J73" s="198">
        <f t="shared" si="43"/>
        <v>0</v>
      </c>
      <c r="K73" s="168"/>
      <c r="L73" s="142" t="s">
        <v>32</v>
      </c>
      <c r="M73" s="308">
        <f t="shared" ref="M73" si="44">M44</f>
        <v>0</v>
      </c>
      <c r="N73" s="309"/>
      <c r="O73" s="354" t="str">
        <f t="shared" ref="O73" si="45">O44</f>
        <v/>
      </c>
      <c r="P73" s="309"/>
      <c r="Q73" s="308" t="str">
        <f t="shared" ref="Q73" si="46">Q44</f>
        <v/>
      </c>
      <c r="R73" s="309"/>
      <c r="S73" s="110"/>
      <c r="W73" s="43"/>
    </row>
    <row r="74" spans="1:23" ht="18" customHeight="1">
      <c r="A74" s="187"/>
      <c r="B74" s="194">
        <f t="shared" ref="B74:C74" si="47">B45</f>
        <v>0</v>
      </c>
      <c r="C74" s="328">
        <f t="shared" si="47"/>
        <v>0</v>
      </c>
      <c r="D74" s="329"/>
      <c r="E74" s="195">
        <f t="shared" ref="E74:J74" si="48">E45</f>
        <v>0</v>
      </c>
      <c r="F74" s="196">
        <f t="shared" si="48"/>
        <v>0</v>
      </c>
      <c r="G74" s="285">
        <f t="shared" si="48"/>
        <v>0</v>
      </c>
      <c r="H74" s="197">
        <f t="shared" si="48"/>
        <v>0</v>
      </c>
      <c r="I74" s="192">
        <f t="shared" si="48"/>
        <v>0</v>
      </c>
      <c r="J74" s="198">
        <f t="shared" si="48"/>
        <v>0</v>
      </c>
      <c r="K74" s="168"/>
      <c r="L74" s="142" t="s">
        <v>33</v>
      </c>
      <c r="M74" s="308">
        <f t="shared" ref="M74" si="49">M45</f>
        <v>0</v>
      </c>
      <c r="N74" s="309"/>
      <c r="O74" s="354" t="str">
        <f t="shared" ref="O74" si="50">O45</f>
        <v/>
      </c>
      <c r="P74" s="309"/>
      <c r="Q74" s="308" t="str">
        <f t="shared" ref="Q74" si="51">Q45</f>
        <v/>
      </c>
      <c r="R74" s="309"/>
      <c r="S74" s="110"/>
      <c r="W74" s="43"/>
    </row>
    <row r="75" spans="1:23" ht="18" customHeight="1">
      <c r="A75" s="187"/>
      <c r="B75" s="194">
        <f t="shared" ref="B75:C75" si="52">B46</f>
        <v>0</v>
      </c>
      <c r="C75" s="328">
        <f t="shared" si="52"/>
        <v>0</v>
      </c>
      <c r="D75" s="329"/>
      <c r="E75" s="195">
        <f t="shared" ref="E75:J75" si="53">E46</f>
        <v>0</v>
      </c>
      <c r="F75" s="196">
        <f t="shared" si="53"/>
        <v>0</v>
      </c>
      <c r="G75" s="285">
        <f t="shared" si="53"/>
        <v>0</v>
      </c>
      <c r="H75" s="197">
        <f t="shared" si="53"/>
        <v>0</v>
      </c>
      <c r="I75" s="192">
        <f t="shared" si="53"/>
        <v>0</v>
      </c>
      <c r="J75" s="198">
        <f t="shared" si="53"/>
        <v>0</v>
      </c>
      <c r="K75" s="168"/>
      <c r="L75" s="142" t="s">
        <v>34</v>
      </c>
      <c r="M75" s="330" t="str">
        <f>M46</f>
        <v/>
      </c>
      <c r="N75" s="330"/>
      <c r="O75" s="309">
        <f t="shared" ref="O75" si="54">O46</f>
        <v>0</v>
      </c>
      <c r="P75" s="330"/>
      <c r="Q75" s="330">
        <f t="shared" ref="Q75" si="55">Q46</f>
        <v>0</v>
      </c>
      <c r="R75" s="330"/>
      <c r="S75" s="110"/>
      <c r="W75" s="43"/>
    </row>
    <row r="76" spans="1:23" ht="18" customHeight="1">
      <c r="A76" s="187"/>
      <c r="B76" s="194">
        <f t="shared" ref="B76:C76" si="56">B47</f>
        <v>0</v>
      </c>
      <c r="C76" s="328">
        <f t="shared" si="56"/>
        <v>0</v>
      </c>
      <c r="D76" s="329"/>
      <c r="E76" s="195">
        <f t="shared" ref="E76:J76" si="57">E47</f>
        <v>0</v>
      </c>
      <c r="F76" s="196">
        <f t="shared" si="57"/>
        <v>0</v>
      </c>
      <c r="G76" s="285">
        <f t="shared" si="57"/>
        <v>0</v>
      </c>
      <c r="H76" s="197">
        <f t="shared" si="57"/>
        <v>0</v>
      </c>
      <c r="I76" s="192">
        <f t="shared" si="57"/>
        <v>0</v>
      </c>
      <c r="J76" s="198">
        <f t="shared" si="57"/>
        <v>0</v>
      </c>
      <c r="K76" s="168"/>
      <c r="L76" s="142" t="s">
        <v>35</v>
      </c>
      <c r="M76" s="330">
        <f t="shared" ref="M76" si="58">M47</f>
        <v>0</v>
      </c>
      <c r="N76" s="330"/>
      <c r="O76" s="307" t="str">
        <f t="shared" ref="O76" si="59">O47</f>
        <v/>
      </c>
      <c r="P76" s="417"/>
      <c r="Q76" s="417" t="str">
        <f t="shared" ref="Q76" si="60">Q47</f>
        <v/>
      </c>
      <c r="R76" s="417"/>
      <c r="S76" s="110"/>
      <c r="W76" s="43"/>
    </row>
    <row r="77" spans="1:23" ht="18" customHeight="1">
      <c r="A77" s="187"/>
      <c r="B77" s="194">
        <f t="shared" ref="B77:C77" si="61">B48</f>
        <v>0</v>
      </c>
      <c r="C77" s="328">
        <f t="shared" si="61"/>
        <v>0</v>
      </c>
      <c r="D77" s="329"/>
      <c r="E77" s="195">
        <f t="shared" ref="E77:J77" si="62">E48</f>
        <v>0</v>
      </c>
      <c r="F77" s="196">
        <f t="shared" si="62"/>
        <v>0</v>
      </c>
      <c r="G77" s="285">
        <f t="shared" si="62"/>
        <v>0</v>
      </c>
      <c r="H77" s="197">
        <f t="shared" si="62"/>
        <v>0</v>
      </c>
      <c r="I77" s="192">
        <f t="shared" si="62"/>
        <v>0</v>
      </c>
      <c r="J77" s="198">
        <f t="shared" si="62"/>
        <v>0</v>
      </c>
      <c r="K77" s="168"/>
      <c r="L77" s="143" t="s">
        <v>65</v>
      </c>
      <c r="M77" s="417">
        <f t="shared" ref="M77" si="63">M48</f>
        <v>0</v>
      </c>
      <c r="N77" s="417"/>
      <c r="O77" s="307">
        <f t="shared" ref="O77" si="64">O48</f>
        <v>0</v>
      </c>
      <c r="P77" s="417"/>
      <c r="Q77" s="417">
        <f t="shared" ref="Q77" si="65">Q48</f>
        <v>0</v>
      </c>
      <c r="R77" s="417"/>
      <c r="S77" s="110"/>
      <c r="W77" s="43"/>
    </row>
    <row r="78" spans="1:23" ht="18" customHeight="1">
      <c r="A78" s="187"/>
      <c r="B78" s="194">
        <f t="shared" ref="B78:C78" si="66">B49</f>
        <v>0</v>
      </c>
      <c r="C78" s="328">
        <f t="shared" si="66"/>
        <v>0</v>
      </c>
      <c r="D78" s="329"/>
      <c r="E78" s="195">
        <f t="shared" ref="E78:J78" si="67">E49</f>
        <v>0</v>
      </c>
      <c r="F78" s="196">
        <f t="shared" si="67"/>
        <v>0</v>
      </c>
      <c r="G78" s="285">
        <f t="shared" si="67"/>
        <v>0</v>
      </c>
      <c r="H78" s="197">
        <f t="shared" si="67"/>
        <v>0</v>
      </c>
      <c r="I78" s="192">
        <f t="shared" si="67"/>
        <v>0</v>
      </c>
      <c r="J78" s="198">
        <f t="shared" si="67"/>
        <v>0</v>
      </c>
      <c r="K78" s="168"/>
      <c r="L78" s="142" t="s">
        <v>36</v>
      </c>
      <c r="M78" s="417" t="str">
        <f>M49</f>
        <v/>
      </c>
      <c r="N78" s="417"/>
      <c r="O78" s="307" t="str">
        <f t="shared" ref="O78" si="68">O49</f>
        <v/>
      </c>
      <c r="P78" s="417"/>
      <c r="Q78" s="417" t="str">
        <f t="shared" ref="Q78" si="69">Q49</f>
        <v/>
      </c>
      <c r="R78" s="417"/>
      <c r="S78" s="110"/>
      <c r="W78" s="43"/>
    </row>
    <row r="79" spans="1:23" ht="18" customHeight="1">
      <c r="A79" s="187"/>
      <c r="B79" s="194">
        <f t="shared" ref="B79:C79" si="70">B50</f>
        <v>0</v>
      </c>
      <c r="C79" s="328">
        <f t="shared" si="70"/>
        <v>0</v>
      </c>
      <c r="D79" s="329"/>
      <c r="E79" s="195">
        <f t="shared" ref="E79:J79" si="71">E50</f>
        <v>0</v>
      </c>
      <c r="F79" s="196">
        <f t="shared" si="71"/>
        <v>0</v>
      </c>
      <c r="G79" s="285">
        <f t="shared" si="71"/>
        <v>0</v>
      </c>
      <c r="H79" s="197">
        <f t="shared" si="71"/>
        <v>0</v>
      </c>
      <c r="I79" s="192">
        <f t="shared" si="71"/>
        <v>0</v>
      </c>
      <c r="J79" s="198">
        <f t="shared" si="71"/>
        <v>0</v>
      </c>
      <c r="K79" s="168"/>
      <c r="L79" s="168"/>
      <c r="M79" s="202"/>
      <c r="N79" s="202"/>
      <c r="O79" s="202"/>
      <c r="P79" s="202"/>
      <c r="Q79" s="202"/>
      <c r="R79" s="202"/>
      <c r="S79" s="110"/>
      <c r="W79" s="43"/>
    </row>
    <row r="80" spans="1:23" ht="18" customHeight="1">
      <c r="A80" s="187"/>
      <c r="B80" s="194">
        <f t="shared" ref="B80:C80" si="72">B51</f>
        <v>0</v>
      </c>
      <c r="C80" s="328">
        <f t="shared" si="72"/>
        <v>0</v>
      </c>
      <c r="D80" s="329"/>
      <c r="E80" s="195">
        <f t="shared" ref="E80:J80" si="73">E51</f>
        <v>0</v>
      </c>
      <c r="F80" s="200">
        <f t="shared" si="73"/>
        <v>0</v>
      </c>
      <c r="G80" s="285">
        <f t="shared" si="73"/>
        <v>0</v>
      </c>
      <c r="H80" s="197">
        <f t="shared" si="73"/>
        <v>0</v>
      </c>
      <c r="I80" s="192">
        <f t="shared" si="73"/>
        <v>0</v>
      </c>
      <c r="J80" s="198">
        <f t="shared" si="73"/>
        <v>0</v>
      </c>
      <c r="K80" s="168"/>
      <c r="L80" s="203" t="s">
        <v>70</v>
      </c>
      <c r="M80" s="416" t="str">
        <f>M51</f>
        <v/>
      </c>
      <c r="N80" s="416"/>
      <c r="O80" s="309" t="str">
        <f t="shared" ref="O80" si="74">O51</f>
        <v/>
      </c>
      <c r="P80" s="330"/>
      <c r="Q80" s="330" t="str">
        <f t="shared" ref="Q80" si="75">Q51</f>
        <v/>
      </c>
      <c r="R80" s="330"/>
      <c r="S80" s="110"/>
      <c r="W80" s="43"/>
    </row>
    <row r="81" spans="1:23" ht="18" customHeight="1">
      <c r="A81" s="187"/>
      <c r="B81" s="194">
        <f t="shared" ref="B81:C81" si="76">B52</f>
        <v>0</v>
      </c>
      <c r="C81" s="328">
        <f t="shared" si="76"/>
        <v>0</v>
      </c>
      <c r="D81" s="329"/>
      <c r="E81" s="195">
        <f t="shared" ref="E81:J81" si="77">E52</f>
        <v>0</v>
      </c>
      <c r="F81" s="200">
        <f t="shared" si="77"/>
        <v>0</v>
      </c>
      <c r="G81" s="285">
        <f t="shared" si="77"/>
        <v>0</v>
      </c>
      <c r="H81" s="197">
        <f t="shared" si="77"/>
        <v>0</v>
      </c>
      <c r="I81" s="192">
        <f t="shared" si="77"/>
        <v>0</v>
      </c>
      <c r="J81" s="198">
        <f t="shared" si="77"/>
        <v>0</v>
      </c>
      <c r="K81" s="168"/>
      <c r="L81" s="203" t="s">
        <v>69</v>
      </c>
      <c r="M81" s="330">
        <f>M52</f>
        <v>0</v>
      </c>
      <c r="N81" s="330"/>
      <c r="O81" s="301"/>
      <c r="P81" s="301"/>
      <c r="Q81" s="301"/>
      <c r="R81" s="301"/>
      <c r="S81" s="110"/>
      <c r="W81" s="43"/>
    </row>
    <row r="82" spans="1:23" ht="18" customHeight="1">
      <c r="A82" s="187"/>
      <c r="B82" s="194">
        <f t="shared" ref="B82:C82" si="78">B53</f>
        <v>0</v>
      </c>
      <c r="C82" s="328">
        <f t="shared" si="78"/>
        <v>0</v>
      </c>
      <c r="D82" s="329"/>
      <c r="E82" s="195">
        <f t="shared" ref="E82:J82" si="79">E53</f>
        <v>0</v>
      </c>
      <c r="F82" s="196">
        <f t="shared" si="79"/>
        <v>0</v>
      </c>
      <c r="G82" s="285">
        <f t="shared" si="79"/>
        <v>0</v>
      </c>
      <c r="H82" s="197">
        <f t="shared" si="79"/>
        <v>0</v>
      </c>
      <c r="I82" s="192">
        <f t="shared" si="79"/>
        <v>0</v>
      </c>
      <c r="J82" s="198">
        <f t="shared" si="79"/>
        <v>0</v>
      </c>
      <c r="K82" s="168"/>
      <c r="L82" s="415" t="s">
        <v>93</v>
      </c>
      <c r="M82" s="415"/>
      <c r="N82" s="415"/>
      <c r="O82" s="415"/>
      <c r="P82" s="415"/>
      <c r="Q82" s="415"/>
      <c r="R82" s="415"/>
      <c r="S82" s="110"/>
      <c r="W82" s="43"/>
    </row>
    <row r="83" spans="1:23" ht="18" customHeight="1" thickBot="1">
      <c r="A83" s="187"/>
      <c r="B83" s="204">
        <f t="shared" ref="B83:C83" si="80">B54</f>
        <v>0</v>
      </c>
      <c r="C83" s="322">
        <f t="shared" si="80"/>
        <v>0</v>
      </c>
      <c r="D83" s="323"/>
      <c r="E83" s="205">
        <f t="shared" ref="E83:J83" si="81">E54</f>
        <v>0</v>
      </c>
      <c r="F83" s="206">
        <f t="shared" si="81"/>
        <v>0</v>
      </c>
      <c r="G83" s="286">
        <f t="shared" si="81"/>
        <v>0</v>
      </c>
      <c r="H83" s="207">
        <f t="shared" si="81"/>
        <v>0</v>
      </c>
      <c r="I83" s="192">
        <f t="shared" si="81"/>
        <v>0</v>
      </c>
      <c r="J83" s="208">
        <f t="shared" si="81"/>
        <v>0</v>
      </c>
      <c r="K83" s="168"/>
      <c r="L83" s="216"/>
      <c r="M83" s="216"/>
      <c r="N83" s="216"/>
      <c r="O83" s="216"/>
      <c r="P83" s="217"/>
      <c r="Q83" s="218"/>
      <c r="R83" s="218"/>
      <c r="S83" s="110"/>
      <c r="W83" s="43"/>
    </row>
    <row r="84" spans="1:23" ht="18" customHeight="1">
      <c r="A84" s="168"/>
      <c r="B84" s="209"/>
      <c r="C84" s="209"/>
      <c r="D84" s="209"/>
      <c r="E84" s="209"/>
      <c r="F84" s="324" t="s">
        <v>60</v>
      </c>
      <c r="G84" s="325"/>
      <c r="H84" s="209"/>
      <c r="I84" s="326">
        <f t="shared" ref="I84" si="82">I55</f>
        <v>0</v>
      </c>
      <c r="J84" s="327"/>
      <c r="K84" s="168"/>
      <c r="L84" s="219"/>
      <c r="M84" s="219"/>
      <c r="N84" s="219"/>
      <c r="O84" s="219"/>
      <c r="P84" s="219"/>
      <c r="Q84" s="219"/>
      <c r="R84" s="220"/>
      <c r="S84" s="110"/>
      <c r="W84" s="43"/>
    </row>
    <row r="85" spans="1:23" ht="18" customHeight="1">
      <c r="A85" s="168"/>
      <c r="B85" s="211"/>
      <c r="C85" s="211"/>
      <c r="D85" s="211"/>
      <c r="E85" s="211"/>
      <c r="F85" s="338" t="s">
        <v>59</v>
      </c>
      <c r="G85" s="339"/>
      <c r="H85" s="212">
        <f t="shared" ref="H85:I85" si="83">H56</f>
        <v>0.1</v>
      </c>
      <c r="I85" s="326">
        <f t="shared" si="83"/>
        <v>0</v>
      </c>
      <c r="J85" s="326"/>
      <c r="K85" s="168"/>
      <c r="L85" s="221"/>
      <c r="M85" s="221"/>
      <c r="N85" s="221"/>
      <c r="O85" s="221"/>
      <c r="P85" s="221"/>
      <c r="Q85" s="221"/>
      <c r="R85" s="220"/>
      <c r="S85" s="110"/>
      <c r="W85" s="43"/>
    </row>
    <row r="86" spans="1:23" ht="18" customHeight="1">
      <c r="A86" s="168"/>
      <c r="B86" s="333" t="s">
        <v>62</v>
      </c>
      <c r="C86" s="334"/>
      <c r="D86" s="335"/>
      <c r="E86" s="213">
        <f>$E$28</f>
        <v>0</v>
      </c>
      <c r="F86" s="336" t="s">
        <v>61</v>
      </c>
      <c r="G86" s="337"/>
      <c r="H86" s="214"/>
      <c r="I86" s="326">
        <f t="shared" ref="I86" si="84">I57</f>
        <v>0</v>
      </c>
      <c r="J86" s="326"/>
      <c r="K86" s="168"/>
      <c r="L86" s="221"/>
      <c r="M86" s="221"/>
      <c r="N86" s="221"/>
      <c r="O86" s="221"/>
      <c r="P86" s="221"/>
      <c r="Q86" s="388">
        <f>O59</f>
        <v>0</v>
      </c>
      <c r="R86" s="388"/>
      <c r="S86" s="110"/>
      <c r="W86" s="43"/>
    </row>
    <row r="87" spans="1:23" ht="15" customHeight="1">
      <c r="A87" s="168"/>
      <c r="B87" s="199"/>
      <c r="C87" s="199"/>
      <c r="D87" s="199"/>
      <c r="E87" s="199"/>
      <c r="F87" s="199"/>
      <c r="G87" s="414" t="s">
        <v>94</v>
      </c>
      <c r="H87" s="414"/>
      <c r="I87" s="250">
        <f>F62</f>
        <v>0</v>
      </c>
      <c r="J87" s="320">
        <f>I64</f>
        <v>0</v>
      </c>
      <c r="K87" s="320"/>
      <c r="L87" s="331">
        <f>D63</f>
        <v>0</v>
      </c>
      <c r="M87" s="331"/>
      <c r="N87" s="331"/>
      <c r="O87" s="331"/>
      <c r="P87" s="331">
        <f>M62</f>
        <v>0</v>
      </c>
      <c r="Q87" s="331"/>
      <c r="R87" s="331"/>
      <c r="S87" s="110"/>
      <c r="W87" s="43"/>
    </row>
    <row r="88" spans="1:23" s="44" customFormat="1" ht="29.45" customHeight="1" thickBot="1">
      <c r="A88" s="109"/>
      <c r="B88" s="401" t="s">
        <v>51</v>
      </c>
      <c r="C88" s="401"/>
      <c r="D88" s="401"/>
      <c r="E88" s="401"/>
      <c r="F88" s="402" t="s">
        <v>98</v>
      </c>
      <c r="G88" s="402"/>
      <c r="H88" s="402"/>
      <c r="I88" s="402"/>
      <c r="J88" s="402"/>
      <c r="K88" s="402"/>
      <c r="L88" s="402"/>
      <c r="M88" s="109"/>
      <c r="N88" s="109"/>
      <c r="O88" s="403">
        <f>O59</f>
        <v>0</v>
      </c>
      <c r="P88" s="403"/>
      <c r="Q88" s="403"/>
      <c r="R88" s="403"/>
      <c r="S88" s="109"/>
      <c r="W88" s="72"/>
    </row>
    <row r="89" spans="1:23" ht="8.1" customHeight="1">
      <c r="A89" s="110"/>
      <c r="B89" s="401"/>
      <c r="C89" s="401"/>
      <c r="D89" s="401"/>
      <c r="E89" s="401"/>
      <c r="F89" s="111"/>
      <c r="G89" s="111"/>
      <c r="H89" s="110"/>
      <c r="I89" s="110"/>
      <c r="J89" s="110"/>
      <c r="K89" s="110"/>
      <c r="L89" s="112"/>
      <c r="M89" s="113"/>
      <c r="N89" s="113"/>
      <c r="O89" s="113"/>
      <c r="P89" s="113"/>
      <c r="Q89" s="114"/>
      <c r="R89" s="115"/>
      <c r="S89" s="110"/>
      <c r="W89" s="43"/>
    </row>
    <row r="90" spans="1:23" ht="17.100000000000001" customHeight="1" thickBot="1">
      <c r="A90" s="110"/>
      <c r="B90" s="116"/>
      <c r="C90" s="116"/>
      <c r="D90" s="116"/>
      <c r="E90" s="116"/>
      <c r="F90" s="110"/>
      <c r="G90" s="110"/>
      <c r="H90" s="110"/>
      <c r="I90" s="110"/>
      <c r="J90" s="110"/>
      <c r="K90" s="110"/>
      <c r="L90" s="175" t="s">
        <v>48</v>
      </c>
      <c r="M90" s="404">
        <f t="shared" ref="M90" si="85">M61</f>
        <v>0</v>
      </c>
      <c r="N90" s="404"/>
      <c r="O90" s="404"/>
      <c r="P90" s="404"/>
      <c r="Q90" s="404"/>
      <c r="R90" s="405"/>
      <c r="S90" s="110"/>
      <c r="W90" s="43"/>
    </row>
    <row r="91" spans="1:23" ht="21.6" customHeight="1" thickBot="1">
      <c r="A91" s="110"/>
      <c r="B91" s="406" t="s">
        <v>45</v>
      </c>
      <c r="C91" s="407"/>
      <c r="D91" s="272">
        <f t="shared" ref="D91" si="86">D62</f>
        <v>0</v>
      </c>
      <c r="E91" s="176" t="s">
        <v>24</v>
      </c>
      <c r="F91" s="408">
        <f t="shared" ref="F91" si="87">F62</f>
        <v>0</v>
      </c>
      <c r="G91" s="409"/>
      <c r="H91" s="410"/>
      <c r="I91" s="411"/>
      <c r="J91" s="411"/>
      <c r="K91" s="110"/>
      <c r="L91" s="177" t="s">
        <v>47</v>
      </c>
      <c r="M91" s="412">
        <f t="shared" ref="M91" si="88">M62</f>
        <v>0</v>
      </c>
      <c r="N91" s="412"/>
      <c r="O91" s="412"/>
      <c r="P91" s="412"/>
      <c r="Q91" s="412"/>
      <c r="R91" s="413"/>
      <c r="S91" s="110"/>
      <c r="W91" s="43"/>
    </row>
    <row r="92" spans="1:23" ht="21.6" customHeight="1">
      <c r="A92" s="110"/>
      <c r="B92" s="389" t="s">
        <v>46</v>
      </c>
      <c r="C92" s="390"/>
      <c r="D92" s="391">
        <f t="shared" ref="D92" si="89">D63</f>
        <v>0</v>
      </c>
      <c r="E92" s="391"/>
      <c r="F92" s="391"/>
      <c r="G92" s="391"/>
      <c r="H92" s="391"/>
      <c r="I92" s="391"/>
      <c r="J92" s="392"/>
      <c r="K92" s="110"/>
      <c r="L92" s="177" t="s">
        <v>31</v>
      </c>
      <c r="M92" s="393">
        <f t="shared" ref="M92" si="90">M63</f>
        <v>0</v>
      </c>
      <c r="N92" s="393"/>
      <c r="O92" s="393"/>
      <c r="P92" s="393"/>
      <c r="Q92" s="393"/>
      <c r="R92" s="278"/>
      <c r="S92" s="110"/>
      <c r="W92" s="43"/>
    </row>
    <row r="93" spans="1:23" ht="21.6" customHeight="1" thickBot="1">
      <c r="A93" s="110"/>
      <c r="B93" s="394" t="s">
        <v>42</v>
      </c>
      <c r="C93" s="395"/>
      <c r="D93" s="396">
        <f t="shared" ref="D93" si="91">D64</f>
        <v>0</v>
      </c>
      <c r="E93" s="396"/>
      <c r="F93" s="396"/>
      <c r="G93" s="396"/>
      <c r="H93" s="178" t="s">
        <v>19</v>
      </c>
      <c r="I93" s="397">
        <f t="shared" ref="I93" si="92">I64</f>
        <v>0</v>
      </c>
      <c r="J93" s="398"/>
      <c r="K93" s="110"/>
      <c r="L93" s="177" t="s">
        <v>66</v>
      </c>
      <c r="M93" s="399">
        <f>M64</f>
        <v>0</v>
      </c>
      <c r="N93" s="399"/>
      <c r="O93" s="399"/>
      <c r="P93" s="399"/>
      <c r="Q93" s="399"/>
      <c r="R93" s="400"/>
      <c r="S93" s="110"/>
      <c r="W93" s="43"/>
    </row>
    <row r="94" spans="1:23" ht="15.95" customHeight="1" thickBot="1">
      <c r="A94" s="110"/>
      <c r="B94" s="110"/>
      <c r="C94" s="110"/>
      <c r="D94" s="110"/>
      <c r="E94" s="110"/>
      <c r="F94" s="110"/>
      <c r="G94" s="110"/>
      <c r="H94" s="110"/>
      <c r="I94" s="110"/>
      <c r="J94" s="110"/>
      <c r="K94" s="110"/>
      <c r="L94" s="175" t="s">
        <v>58</v>
      </c>
      <c r="M94" s="423">
        <f t="shared" ref="M94" si="93">M65</f>
        <v>0</v>
      </c>
      <c r="N94" s="423"/>
      <c r="O94" s="423"/>
      <c r="P94" s="423"/>
      <c r="Q94" s="423"/>
      <c r="R94" s="424"/>
      <c r="S94" s="110"/>
      <c r="W94" s="43"/>
    </row>
    <row r="95" spans="1:23" ht="21.6" customHeight="1" thickBot="1">
      <c r="A95" s="110"/>
      <c r="B95" s="355" t="s">
        <v>83</v>
      </c>
      <c r="C95" s="356"/>
      <c r="D95" s="356"/>
      <c r="E95" s="356"/>
      <c r="F95" s="356"/>
      <c r="G95" s="356"/>
      <c r="H95" s="357">
        <f t="shared" ref="H95" si="94">$H$8</f>
        <v>0</v>
      </c>
      <c r="I95" s="358"/>
      <c r="J95" s="359"/>
      <c r="K95" s="110"/>
      <c r="L95" s="179"/>
      <c r="M95" s="360"/>
      <c r="N95" s="360"/>
      <c r="O95" s="361" t="s">
        <v>25</v>
      </c>
      <c r="P95" s="362"/>
      <c r="Q95" s="363" t="str">
        <f>IF($Q$8="","",$Q$8)</f>
        <v/>
      </c>
      <c r="R95" s="364"/>
      <c r="S95" s="110"/>
      <c r="W95" s="43"/>
    </row>
    <row r="96" spans="1:23" ht="18" customHeight="1">
      <c r="A96" s="110"/>
      <c r="B96" s="110"/>
      <c r="C96" s="110"/>
      <c r="D96" s="110"/>
      <c r="E96" s="110"/>
      <c r="F96" s="122"/>
      <c r="G96" s="122"/>
      <c r="H96" s="122"/>
      <c r="I96" s="122"/>
      <c r="J96" s="122"/>
      <c r="K96" s="110"/>
      <c r="L96" s="374" t="s">
        <v>30</v>
      </c>
      <c r="M96" s="375"/>
      <c r="N96" s="376"/>
      <c r="O96" s="180" t="s">
        <v>37</v>
      </c>
      <c r="P96" s="377" t="s">
        <v>43</v>
      </c>
      <c r="Q96" s="375"/>
      <c r="R96" s="378"/>
      <c r="S96" s="110"/>
      <c r="W96" s="43"/>
    </row>
    <row r="97" spans="1:23" ht="18" customHeight="1">
      <c r="A97" s="110"/>
      <c r="B97" s="124"/>
      <c r="C97" s="110"/>
      <c r="D97" s="110"/>
      <c r="E97" s="379" t="s">
        <v>49</v>
      </c>
      <c r="F97" s="379"/>
      <c r="G97" s="379"/>
      <c r="H97" s="124"/>
      <c r="I97" s="110"/>
      <c r="J97" s="110"/>
      <c r="K97" s="110"/>
      <c r="L97" s="380">
        <f t="shared" ref="L97" si="95">L68</f>
        <v>0</v>
      </c>
      <c r="M97" s="381"/>
      <c r="N97" s="382"/>
      <c r="O97" s="282">
        <f t="shared" ref="O97:P97" si="96">O68</f>
        <v>0</v>
      </c>
      <c r="P97" s="383">
        <f t="shared" si="96"/>
        <v>0</v>
      </c>
      <c r="Q97" s="384"/>
      <c r="R97" s="385"/>
      <c r="S97" s="110"/>
      <c r="W97" s="43"/>
    </row>
    <row r="98" spans="1:23" ht="18" customHeight="1" thickBot="1">
      <c r="A98" s="110"/>
      <c r="B98" s="125" t="s">
        <v>26</v>
      </c>
      <c r="C98" s="386" t="s">
        <v>63</v>
      </c>
      <c r="D98" s="387"/>
      <c r="E98" s="126" t="s">
        <v>64</v>
      </c>
      <c r="F98" s="126" t="s">
        <v>27</v>
      </c>
      <c r="G98" s="126" t="s">
        <v>28</v>
      </c>
      <c r="H98" s="127" t="s">
        <v>29</v>
      </c>
      <c r="I98" s="128" t="s">
        <v>68</v>
      </c>
      <c r="J98" s="129" t="s">
        <v>41</v>
      </c>
      <c r="K98" s="110"/>
      <c r="L98" s="374" t="s">
        <v>44</v>
      </c>
      <c r="M98" s="376"/>
      <c r="N98" s="377" t="s">
        <v>57</v>
      </c>
      <c r="O98" s="375"/>
      <c r="P98" s="375"/>
      <c r="Q98" s="375"/>
      <c r="R98" s="378"/>
      <c r="S98" s="110"/>
      <c r="W98" s="43"/>
    </row>
    <row r="99" spans="1:23" ht="18" customHeight="1" thickBot="1">
      <c r="A99" s="130"/>
      <c r="B99" s="188">
        <f t="shared" ref="B99:C99" si="97">B70</f>
        <v>0</v>
      </c>
      <c r="C99" s="367">
        <f t="shared" si="97"/>
        <v>0</v>
      </c>
      <c r="D99" s="368"/>
      <c r="E99" s="189">
        <f t="shared" ref="E99:J99" si="98">E70</f>
        <v>0</v>
      </c>
      <c r="F99" s="190">
        <f>F70</f>
        <v>0</v>
      </c>
      <c r="G99" s="284">
        <f>G70</f>
        <v>0</v>
      </c>
      <c r="H99" s="191">
        <f t="shared" si="98"/>
        <v>0</v>
      </c>
      <c r="I99" s="192">
        <f t="shared" si="98"/>
        <v>0</v>
      </c>
      <c r="J99" s="193">
        <f t="shared" si="98"/>
        <v>0</v>
      </c>
      <c r="K99" s="110"/>
      <c r="L99" s="369">
        <f t="shared" ref="L99" si="99">L70</f>
        <v>0</v>
      </c>
      <c r="M99" s="370"/>
      <c r="N99" s="371">
        <f t="shared" ref="N99" si="100">N70</f>
        <v>0</v>
      </c>
      <c r="O99" s="372"/>
      <c r="P99" s="372"/>
      <c r="Q99" s="372"/>
      <c r="R99" s="373"/>
      <c r="S99" s="110"/>
      <c r="W99" s="43"/>
    </row>
    <row r="100" spans="1:23" ht="18" customHeight="1">
      <c r="A100" s="130"/>
      <c r="B100" s="194">
        <f t="shared" ref="B100:C100" si="101">B71</f>
        <v>0</v>
      </c>
      <c r="C100" s="328">
        <f t="shared" si="101"/>
        <v>0</v>
      </c>
      <c r="D100" s="329"/>
      <c r="E100" s="195">
        <f t="shared" ref="E100:J100" si="102">E71</f>
        <v>0</v>
      </c>
      <c r="F100" s="196">
        <f t="shared" si="102"/>
        <v>0</v>
      </c>
      <c r="G100" s="285">
        <f t="shared" si="102"/>
        <v>0</v>
      </c>
      <c r="H100" s="197">
        <f t="shared" si="102"/>
        <v>0</v>
      </c>
      <c r="I100" s="192">
        <f t="shared" si="102"/>
        <v>0</v>
      </c>
      <c r="J100" s="198">
        <f t="shared" si="102"/>
        <v>0</v>
      </c>
      <c r="K100" s="110"/>
      <c r="L100" s="110"/>
      <c r="M100" s="110"/>
      <c r="N100" s="110"/>
      <c r="O100" s="110"/>
      <c r="P100" s="110"/>
      <c r="Q100" s="110"/>
      <c r="R100" s="110"/>
      <c r="S100" s="139"/>
      <c r="W100" s="43"/>
    </row>
    <row r="101" spans="1:23" ht="18" customHeight="1">
      <c r="A101" s="130"/>
      <c r="B101" s="194">
        <f t="shared" ref="B101:C101" si="103">B72</f>
        <v>0</v>
      </c>
      <c r="C101" s="328">
        <f t="shared" si="103"/>
        <v>0</v>
      </c>
      <c r="D101" s="329"/>
      <c r="E101" s="195">
        <f t="shared" ref="E101:J101" si="104">E72</f>
        <v>0</v>
      </c>
      <c r="F101" s="196">
        <f t="shared" si="104"/>
        <v>0</v>
      </c>
      <c r="G101" s="285">
        <f t="shared" si="104"/>
        <v>0</v>
      </c>
      <c r="H101" s="197">
        <f t="shared" si="104"/>
        <v>0</v>
      </c>
      <c r="I101" s="192">
        <f t="shared" si="104"/>
        <v>0</v>
      </c>
      <c r="J101" s="198">
        <f t="shared" si="104"/>
        <v>0</v>
      </c>
      <c r="K101" s="110"/>
      <c r="L101" s="141"/>
      <c r="M101" s="365" t="s">
        <v>38</v>
      </c>
      <c r="N101" s="365"/>
      <c r="O101" s="366" t="s">
        <v>67</v>
      </c>
      <c r="P101" s="366"/>
      <c r="Q101" s="366" t="s">
        <v>39</v>
      </c>
      <c r="R101" s="366"/>
      <c r="S101" s="110"/>
      <c r="W101" s="43"/>
    </row>
    <row r="102" spans="1:23" ht="18" customHeight="1">
      <c r="A102" s="130"/>
      <c r="B102" s="194">
        <f t="shared" ref="B102:C102" si="105">B73</f>
        <v>0</v>
      </c>
      <c r="C102" s="328">
        <f t="shared" si="105"/>
        <v>0</v>
      </c>
      <c r="D102" s="329"/>
      <c r="E102" s="195">
        <f>E73</f>
        <v>0</v>
      </c>
      <c r="F102" s="200">
        <f t="shared" ref="F102:J102" si="106">F73</f>
        <v>0</v>
      </c>
      <c r="G102" s="285">
        <f t="shared" si="106"/>
        <v>0</v>
      </c>
      <c r="H102" s="197">
        <f t="shared" si="106"/>
        <v>0</v>
      </c>
      <c r="I102" s="192">
        <f t="shared" si="106"/>
        <v>0</v>
      </c>
      <c r="J102" s="198">
        <f t="shared" si="106"/>
        <v>0</v>
      </c>
      <c r="K102" s="110"/>
      <c r="L102" s="142" t="s">
        <v>32</v>
      </c>
      <c r="M102" s="308">
        <f t="shared" ref="M102" si="107">M73</f>
        <v>0</v>
      </c>
      <c r="N102" s="309"/>
      <c r="O102" s="354" t="str">
        <f t="shared" ref="O102" si="108">O73</f>
        <v/>
      </c>
      <c r="P102" s="309"/>
      <c r="Q102" s="308" t="str">
        <f t="shared" ref="Q102" si="109">Q73</f>
        <v/>
      </c>
      <c r="R102" s="309"/>
      <c r="S102" s="110"/>
      <c r="W102" s="43"/>
    </row>
    <row r="103" spans="1:23" ht="18" customHeight="1" thickBot="1">
      <c r="A103" s="130"/>
      <c r="B103" s="194">
        <f t="shared" ref="B103:C103" si="110">B74</f>
        <v>0</v>
      </c>
      <c r="C103" s="328">
        <f t="shared" si="110"/>
        <v>0</v>
      </c>
      <c r="D103" s="329"/>
      <c r="E103" s="195">
        <f t="shared" ref="E103:J103" si="111">E74</f>
        <v>0</v>
      </c>
      <c r="F103" s="196">
        <f t="shared" si="111"/>
        <v>0</v>
      </c>
      <c r="G103" s="285">
        <f t="shared" si="111"/>
        <v>0</v>
      </c>
      <c r="H103" s="197">
        <f t="shared" si="111"/>
        <v>0</v>
      </c>
      <c r="I103" s="192">
        <f t="shared" si="111"/>
        <v>0</v>
      </c>
      <c r="J103" s="198">
        <f t="shared" si="111"/>
        <v>0</v>
      </c>
      <c r="K103" s="110"/>
      <c r="L103" s="222" t="s">
        <v>33</v>
      </c>
      <c r="M103" s="351">
        <f t="shared" ref="M103" si="112">M74</f>
        <v>0</v>
      </c>
      <c r="N103" s="352"/>
      <c r="O103" s="353" t="str">
        <f t="shared" ref="O103" si="113">O74</f>
        <v/>
      </c>
      <c r="P103" s="352"/>
      <c r="Q103" s="351" t="str">
        <f t="shared" ref="Q103" si="114">Q74</f>
        <v/>
      </c>
      <c r="R103" s="352"/>
      <c r="S103" s="110"/>
      <c r="W103" s="43"/>
    </row>
    <row r="104" spans="1:23" ht="18" customHeight="1" thickBot="1">
      <c r="A104" s="130"/>
      <c r="B104" s="194">
        <f t="shared" ref="B104:C104" si="115">B75</f>
        <v>0</v>
      </c>
      <c r="C104" s="328">
        <f t="shared" si="115"/>
        <v>0</v>
      </c>
      <c r="D104" s="329"/>
      <c r="E104" s="195">
        <f t="shared" ref="E104:J104" si="116">E75</f>
        <v>0</v>
      </c>
      <c r="F104" s="196">
        <f t="shared" si="116"/>
        <v>0</v>
      </c>
      <c r="G104" s="285">
        <f t="shared" si="116"/>
        <v>0</v>
      </c>
      <c r="H104" s="197">
        <f t="shared" si="116"/>
        <v>0</v>
      </c>
      <c r="I104" s="192">
        <f t="shared" si="116"/>
        <v>0</v>
      </c>
      <c r="J104" s="198">
        <f t="shared" si="116"/>
        <v>0</v>
      </c>
      <c r="K104" s="110"/>
      <c r="L104" s="223" t="s">
        <v>34</v>
      </c>
      <c r="M104" s="345" t="str">
        <f t="shared" ref="M104" si="117">M75</f>
        <v/>
      </c>
      <c r="N104" s="345"/>
      <c r="O104" s="346">
        <f t="shared" ref="O104" si="118">O75</f>
        <v>0</v>
      </c>
      <c r="P104" s="345"/>
      <c r="Q104" s="345">
        <f t="shared" ref="Q104" si="119">Q75</f>
        <v>0</v>
      </c>
      <c r="R104" s="347"/>
      <c r="S104" s="110"/>
      <c r="W104" s="43"/>
    </row>
    <row r="105" spans="1:23" ht="18" customHeight="1" thickBot="1">
      <c r="A105" s="130"/>
      <c r="B105" s="194">
        <f t="shared" ref="B105:C105" si="120">B76</f>
        <v>0</v>
      </c>
      <c r="C105" s="328">
        <f t="shared" si="120"/>
        <v>0</v>
      </c>
      <c r="D105" s="329"/>
      <c r="E105" s="195">
        <f t="shared" ref="E105:J105" si="121">E76</f>
        <v>0</v>
      </c>
      <c r="F105" s="196">
        <f t="shared" si="121"/>
        <v>0</v>
      </c>
      <c r="G105" s="285">
        <f t="shared" si="121"/>
        <v>0</v>
      </c>
      <c r="H105" s="197">
        <f t="shared" si="121"/>
        <v>0</v>
      </c>
      <c r="I105" s="192">
        <f t="shared" si="121"/>
        <v>0</v>
      </c>
      <c r="J105" s="198">
        <f t="shared" si="121"/>
        <v>0</v>
      </c>
      <c r="K105" s="110"/>
      <c r="L105" s="224" t="s">
        <v>35</v>
      </c>
      <c r="M105" s="348">
        <f t="shared" ref="M105" si="122">M76</f>
        <v>0</v>
      </c>
      <c r="N105" s="348"/>
      <c r="O105" s="349" t="str">
        <f t="shared" ref="O105" si="123">O76</f>
        <v/>
      </c>
      <c r="P105" s="350"/>
      <c r="Q105" s="350" t="str">
        <f t="shared" ref="Q105" si="124">Q76</f>
        <v/>
      </c>
      <c r="R105" s="350"/>
      <c r="S105" s="110"/>
      <c r="W105" s="43"/>
    </row>
    <row r="106" spans="1:23" ht="18" customHeight="1" thickBot="1">
      <c r="A106" s="130"/>
      <c r="B106" s="194">
        <f t="shared" ref="B106:C106" si="125">B77</f>
        <v>0</v>
      </c>
      <c r="C106" s="328">
        <f t="shared" si="125"/>
        <v>0</v>
      </c>
      <c r="D106" s="329"/>
      <c r="E106" s="195">
        <f t="shared" ref="E106:J106" si="126">E77</f>
        <v>0</v>
      </c>
      <c r="F106" s="196">
        <f t="shared" si="126"/>
        <v>0</v>
      </c>
      <c r="G106" s="285">
        <f t="shared" si="126"/>
        <v>0</v>
      </c>
      <c r="H106" s="197">
        <f t="shared" si="126"/>
        <v>0</v>
      </c>
      <c r="I106" s="192">
        <f t="shared" si="126"/>
        <v>0</v>
      </c>
      <c r="J106" s="198">
        <f t="shared" si="126"/>
        <v>0</v>
      </c>
      <c r="K106" s="110"/>
      <c r="L106" s="225" t="s">
        <v>65</v>
      </c>
      <c r="M106" s="340">
        <f t="shared" ref="M106" si="127">M77</f>
        <v>0</v>
      </c>
      <c r="N106" s="340"/>
      <c r="O106" s="341">
        <f t="shared" ref="O106" si="128">O77</f>
        <v>0</v>
      </c>
      <c r="P106" s="340"/>
      <c r="Q106" s="340">
        <f t="shared" ref="Q106" si="129">Q77</f>
        <v>0</v>
      </c>
      <c r="R106" s="342"/>
      <c r="S106" s="110"/>
    </row>
    <row r="107" spans="1:23" ht="18" customHeight="1">
      <c r="A107" s="130"/>
      <c r="B107" s="194">
        <f t="shared" ref="B107:C107" si="130">B78</f>
        <v>0</v>
      </c>
      <c r="C107" s="328">
        <f t="shared" si="130"/>
        <v>0</v>
      </c>
      <c r="D107" s="329"/>
      <c r="E107" s="195">
        <f t="shared" ref="E107:J107" si="131">E78</f>
        <v>0</v>
      </c>
      <c r="F107" s="196">
        <f t="shared" si="131"/>
        <v>0</v>
      </c>
      <c r="G107" s="285">
        <f t="shared" si="131"/>
        <v>0</v>
      </c>
      <c r="H107" s="197">
        <f t="shared" si="131"/>
        <v>0</v>
      </c>
      <c r="I107" s="192">
        <f t="shared" si="131"/>
        <v>0</v>
      </c>
      <c r="J107" s="198">
        <f t="shared" si="131"/>
        <v>0</v>
      </c>
      <c r="K107" s="110"/>
      <c r="L107" s="226" t="s">
        <v>36</v>
      </c>
      <c r="M107" s="343" t="str">
        <f t="shared" ref="M107" si="132">M78</f>
        <v/>
      </c>
      <c r="N107" s="343"/>
      <c r="O107" s="344" t="str">
        <f t="shared" ref="O107" si="133">O78</f>
        <v/>
      </c>
      <c r="P107" s="343"/>
      <c r="Q107" s="343" t="str">
        <f t="shared" ref="Q107" si="134">Q78</f>
        <v/>
      </c>
      <c r="R107" s="343"/>
      <c r="S107" s="110"/>
    </row>
    <row r="108" spans="1:23" ht="18" customHeight="1">
      <c r="A108" s="130"/>
      <c r="B108" s="194">
        <f t="shared" ref="B108:C108" si="135">B79</f>
        <v>0</v>
      </c>
      <c r="C108" s="328">
        <f t="shared" si="135"/>
        <v>0</v>
      </c>
      <c r="D108" s="329"/>
      <c r="E108" s="195">
        <f t="shared" ref="E108:J108" si="136">E79</f>
        <v>0</v>
      </c>
      <c r="F108" s="196">
        <f t="shared" si="136"/>
        <v>0</v>
      </c>
      <c r="G108" s="285">
        <f t="shared" si="136"/>
        <v>0</v>
      </c>
      <c r="H108" s="197">
        <f t="shared" si="136"/>
        <v>0</v>
      </c>
      <c r="I108" s="192">
        <f t="shared" si="136"/>
        <v>0</v>
      </c>
      <c r="J108" s="198">
        <f t="shared" si="136"/>
        <v>0</v>
      </c>
      <c r="K108" s="110"/>
      <c r="L108" s="110"/>
      <c r="M108" s="202"/>
      <c r="N108" s="202"/>
      <c r="O108" s="202"/>
      <c r="P108" s="202"/>
      <c r="Q108" s="202"/>
      <c r="R108" s="202"/>
      <c r="S108" s="110"/>
    </row>
    <row r="109" spans="1:23" ht="18" customHeight="1">
      <c r="A109" s="130"/>
      <c r="B109" s="194">
        <f t="shared" ref="B109:C109" si="137">B80</f>
        <v>0</v>
      </c>
      <c r="C109" s="328">
        <f t="shared" si="137"/>
        <v>0</v>
      </c>
      <c r="D109" s="329"/>
      <c r="E109" s="195">
        <f t="shared" ref="E109:J109" si="138">E80</f>
        <v>0</v>
      </c>
      <c r="F109" s="200">
        <f t="shared" si="138"/>
        <v>0</v>
      </c>
      <c r="G109" s="285">
        <f t="shared" si="138"/>
        <v>0</v>
      </c>
      <c r="H109" s="197">
        <f t="shared" si="138"/>
        <v>0</v>
      </c>
      <c r="I109" s="192">
        <f t="shared" si="138"/>
        <v>0</v>
      </c>
      <c r="J109" s="198">
        <f t="shared" si="138"/>
        <v>0</v>
      </c>
      <c r="K109" s="110"/>
      <c r="L109" s="148" t="s">
        <v>70</v>
      </c>
      <c r="M109" s="310" t="str">
        <f t="shared" ref="M109:Q109" si="139">M80</f>
        <v/>
      </c>
      <c r="N109" s="311"/>
      <c r="O109" s="308" t="str">
        <f t="shared" si="139"/>
        <v/>
      </c>
      <c r="P109" s="309"/>
      <c r="Q109" s="308" t="str">
        <f t="shared" si="139"/>
        <v/>
      </c>
      <c r="R109" s="309"/>
      <c r="S109" s="110"/>
    </row>
    <row r="110" spans="1:23" ht="18" customHeight="1">
      <c r="A110" s="130"/>
      <c r="B110" s="194">
        <f t="shared" ref="B110:C110" si="140">B81</f>
        <v>0</v>
      </c>
      <c r="C110" s="328">
        <f t="shared" si="140"/>
        <v>0</v>
      </c>
      <c r="D110" s="329"/>
      <c r="E110" s="195">
        <f t="shared" ref="E110:J110" si="141">E81</f>
        <v>0</v>
      </c>
      <c r="F110" s="200">
        <f t="shared" si="141"/>
        <v>0</v>
      </c>
      <c r="G110" s="285">
        <f t="shared" si="141"/>
        <v>0</v>
      </c>
      <c r="H110" s="197">
        <f t="shared" si="141"/>
        <v>0</v>
      </c>
      <c r="I110" s="192">
        <f t="shared" si="141"/>
        <v>0</v>
      </c>
      <c r="J110" s="198">
        <f t="shared" si="141"/>
        <v>0</v>
      </c>
      <c r="K110" s="110"/>
      <c r="L110" s="148" t="s">
        <v>69</v>
      </c>
      <c r="M110" s="330">
        <v>0</v>
      </c>
      <c r="N110" s="330"/>
      <c r="O110" s="301"/>
      <c r="P110" s="301"/>
      <c r="Q110" s="301"/>
      <c r="R110" s="301"/>
      <c r="S110" s="110"/>
    </row>
    <row r="111" spans="1:23" ht="18" customHeight="1">
      <c r="A111" s="130"/>
      <c r="B111" s="194">
        <f t="shared" ref="B111:C111" si="142">B82</f>
        <v>0</v>
      </c>
      <c r="C111" s="328">
        <f t="shared" si="142"/>
        <v>0</v>
      </c>
      <c r="D111" s="329"/>
      <c r="E111" s="195">
        <f t="shared" ref="E111:J111" si="143">E82</f>
        <v>0</v>
      </c>
      <c r="F111" s="196">
        <f t="shared" si="143"/>
        <v>0</v>
      </c>
      <c r="G111" s="285">
        <f t="shared" si="143"/>
        <v>0</v>
      </c>
      <c r="H111" s="197">
        <f t="shared" si="143"/>
        <v>0</v>
      </c>
      <c r="I111" s="192">
        <f t="shared" si="143"/>
        <v>0</v>
      </c>
      <c r="J111" s="198">
        <f t="shared" si="143"/>
        <v>0</v>
      </c>
      <c r="K111" s="110"/>
      <c r="L111" s="227"/>
      <c r="M111" s="227"/>
      <c r="N111" s="505"/>
      <c r="O111" s="505"/>
      <c r="P111" s="505"/>
      <c r="Q111" s="505"/>
      <c r="R111" s="505"/>
      <c r="S111" s="110"/>
    </row>
    <row r="112" spans="1:23" ht="18" customHeight="1" thickBot="1">
      <c r="A112" s="130"/>
      <c r="B112" s="204">
        <f t="shared" ref="B112:C112" si="144">B83</f>
        <v>0</v>
      </c>
      <c r="C112" s="322">
        <f t="shared" si="144"/>
        <v>0</v>
      </c>
      <c r="D112" s="323"/>
      <c r="E112" s="205">
        <f t="shared" ref="E112:J112" si="145">E83</f>
        <v>0</v>
      </c>
      <c r="F112" s="206">
        <f t="shared" si="145"/>
        <v>0</v>
      </c>
      <c r="G112" s="285">
        <f t="shared" si="145"/>
        <v>0</v>
      </c>
      <c r="H112" s="207">
        <f t="shared" si="145"/>
        <v>0</v>
      </c>
      <c r="I112" s="192">
        <f t="shared" si="145"/>
        <v>0</v>
      </c>
      <c r="J112" s="208">
        <f t="shared" si="145"/>
        <v>0</v>
      </c>
      <c r="K112" s="110"/>
      <c r="L112" s="228"/>
      <c r="M112" s="228"/>
      <c r="N112" s="505"/>
      <c r="O112" s="505"/>
      <c r="P112" s="505"/>
      <c r="Q112" s="505"/>
      <c r="R112" s="505"/>
      <c r="S112" s="110"/>
    </row>
    <row r="113" spans="1:19" ht="18" customHeight="1">
      <c r="A113" s="110"/>
      <c r="B113" s="209"/>
      <c r="C113" s="209"/>
      <c r="D113" s="209"/>
      <c r="E113" s="209"/>
      <c r="F113" s="324" t="s">
        <v>60</v>
      </c>
      <c r="G113" s="325"/>
      <c r="H113" s="209"/>
      <c r="I113" s="326">
        <f t="shared" ref="I113" si="146">I84</f>
        <v>0</v>
      </c>
      <c r="J113" s="327"/>
      <c r="K113" s="110"/>
      <c r="L113" s="229"/>
      <c r="M113" s="229"/>
      <c r="N113" s="505"/>
      <c r="O113" s="505"/>
      <c r="P113" s="505"/>
      <c r="Q113" s="505"/>
      <c r="R113" s="505"/>
      <c r="S113" s="110"/>
    </row>
    <row r="114" spans="1:19" ht="18" customHeight="1">
      <c r="A114" s="110"/>
      <c r="B114" s="211"/>
      <c r="C114" s="211"/>
      <c r="D114" s="211"/>
      <c r="E114" s="211"/>
      <c r="F114" s="338" t="s">
        <v>59</v>
      </c>
      <c r="G114" s="339"/>
      <c r="H114" s="212">
        <f t="shared" ref="H114:I114" si="147">H85</f>
        <v>0.1</v>
      </c>
      <c r="I114" s="326">
        <f t="shared" si="147"/>
        <v>0</v>
      </c>
      <c r="J114" s="326"/>
      <c r="K114" s="110"/>
      <c r="L114" s="161"/>
      <c r="M114" s="161"/>
      <c r="N114" s="506">
        <f>O88</f>
        <v>0</v>
      </c>
      <c r="O114" s="507"/>
      <c r="P114" s="507"/>
      <c r="Q114" s="507"/>
      <c r="R114" s="507"/>
      <c r="S114" s="110"/>
    </row>
    <row r="115" spans="1:19" ht="18" customHeight="1">
      <c r="A115" s="110"/>
      <c r="B115" s="333" t="s">
        <v>62</v>
      </c>
      <c r="C115" s="334"/>
      <c r="D115" s="335"/>
      <c r="E115" s="213">
        <f>$E$28</f>
        <v>0</v>
      </c>
      <c r="F115" s="336" t="s">
        <v>61</v>
      </c>
      <c r="G115" s="337"/>
      <c r="H115" s="214"/>
      <c r="I115" s="326">
        <f t="shared" ref="I115" si="148">I86</f>
        <v>0</v>
      </c>
      <c r="J115" s="326"/>
      <c r="K115" s="110"/>
      <c r="L115" s="283"/>
      <c r="M115" s="283"/>
      <c r="N115" s="508">
        <f>D93</f>
        <v>0</v>
      </c>
      <c r="O115" s="508"/>
      <c r="P115" s="508"/>
      <c r="Q115" s="508"/>
      <c r="R115" s="508"/>
      <c r="S115" s="110"/>
    </row>
    <row r="116" spans="1:19" ht="15" customHeight="1">
      <c r="A116" s="110"/>
      <c r="B116" s="318"/>
      <c r="C116" s="319"/>
      <c r="D116" s="319"/>
      <c r="E116" s="139"/>
      <c r="F116" s="139"/>
      <c r="G116" s="321" t="s">
        <v>95</v>
      </c>
      <c r="H116" s="321"/>
      <c r="I116" s="250">
        <f>F91</f>
        <v>0</v>
      </c>
      <c r="J116" s="320">
        <f>I93</f>
        <v>0</v>
      </c>
      <c r="K116" s="320"/>
      <c r="L116" s="331">
        <f>D92</f>
        <v>0</v>
      </c>
      <c r="M116" s="331"/>
      <c r="N116" s="331"/>
      <c r="O116" s="331"/>
      <c r="P116" s="332">
        <f>M91</f>
        <v>0</v>
      </c>
      <c r="Q116" s="332"/>
      <c r="R116" s="332"/>
      <c r="S116" s="110"/>
    </row>
  </sheetData>
  <sheetProtection sheet="1" objects="1" scenarios="1" selectLockedCells="1"/>
  <mergeCells count="345">
    <mergeCell ref="E39:G39"/>
    <mergeCell ref="L39:N39"/>
    <mergeCell ref="P39:R39"/>
    <mergeCell ref="M36:R36"/>
    <mergeCell ref="B37:G37"/>
    <mergeCell ref="H37:J37"/>
    <mergeCell ref="M37:N37"/>
    <mergeCell ref="O37:P37"/>
    <mergeCell ref="Q37:R37"/>
    <mergeCell ref="Q22:R22"/>
    <mergeCell ref="J29:K29"/>
    <mergeCell ref="N111:R111"/>
    <mergeCell ref="N112:R112"/>
    <mergeCell ref="N113:R113"/>
    <mergeCell ref="N114:R114"/>
    <mergeCell ref="N115:R115"/>
    <mergeCell ref="J58:K58"/>
    <mergeCell ref="J87:K87"/>
    <mergeCell ref="L38:N38"/>
    <mergeCell ref="P38:R38"/>
    <mergeCell ref="M43:N43"/>
    <mergeCell ref="O43:P43"/>
    <mergeCell ref="P58:R58"/>
    <mergeCell ref="L58:O58"/>
    <mergeCell ref="P87:R87"/>
    <mergeCell ref="L87:O87"/>
    <mergeCell ref="Q43:R43"/>
    <mergeCell ref="L67:N67"/>
    <mergeCell ref="P67:R67"/>
    <mergeCell ref="M94:R94"/>
    <mergeCell ref="Q110:R110"/>
    <mergeCell ref="O109:P109"/>
    <mergeCell ref="Q109:R109"/>
    <mergeCell ref="F26:G26"/>
    <mergeCell ref="C15:D15"/>
    <mergeCell ref="C18:D18"/>
    <mergeCell ref="C19:D19"/>
    <mergeCell ref="C20:D20"/>
    <mergeCell ref="C16:D16"/>
    <mergeCell ref="C22:D22"/>
    <mergeCell ref="C21:D21"/>
    <mergeCell ref="I26:J26"/>
    <mergeCell ref="O15:P15"/>
    <mergeCell ref="O18:P18"/>
    <mergeCell ref="O17:P17"/>
    <mergeCell ref="O20:P20"/>
    <mergeCell ref="Q19:R19"/>
    <mergeCell ref="Q18:R18"/>
    <mergeCell ref="O16:P16"/>
    <mergeCell ref="C12:D12"/>
    <mergeCell ref="C17:D17"/>
    <mergeCell ref="M8:N8"/>
    <mergeCell ref="F1:L1"/>
    <mergeCell ref="B1:E2"/>
    <mergeCell ref="I6:J6"/>
    <mergeCell ref="D6:G6"/>
    <mergeCell ref="D5:J5"/>
    <mergeCell ref="H8:J8"/>
    <mergeCell ref="O8:P8"/>
    <mergeCell ref="Q8:R8"/>
    <mergeCell ref="M3:R3"/>
    <mergeCell ref="M7:R7"/>
    <mergeCell ref="M6:R6"/>
    <mergeCell ref="M5:Q5"/>
    <mergeCell ref="B28:D28"/>
    <mergeCell ref="F27:G27"/>
    <mergeCell ref="F28:G28"/>
    <mergeCell ref="I28:J28"/>
    <mergeCell ref="I27:J27"/>
    <mergeCell ref="C25:D25"/>
    <mergeCell ref="C24:D24"/>
    <mergeCell ref="C23:D23"/>
    <mergeCell ref="O1:R1"/>
    <mergeCell ref="F4:H4"/>
    <mergeCell ref="C14:D14"/>
    <mergeCell ref="B5:C5"/>
    <mergeCell ref="B4:C4"/>
    <mergeCell ref="M4:R4"/>
    <mergeCell ref="P9:R9"/>
    <mergeCell ref="B8:G8"/>
    <mergeCell ref="E10:G10"/>
    <mergeCell ref="B6:C6"/>
    <mergeCell ref="P10:R10"/>
    <mergeCell ref="L10:N10"/>
    <mergeCell ref="Q14:R14"/>
    <mergeCell ref="C11:D11"/>
    <mergeCell ref="C13:D13"/>
    <mergeCell ref="I4:J4"/>
    <mergeCell ref="B34:C34"/>
    <mergeCell ref="D34:J34"/>
    <mergeCell ref="M34:Q34"/>
    <mergeCell ref="B35:C35"/>
    <mergeCell ref="D35:G35"/>
    <mergeCell ref="I35:J35"/>
    <mergeCell ref="M35:R35"/>
    <mergeCell ref="B30:E31"/>
    <mergeCell ref="F30:L30"/>
    <mergeCell ref="O30:R30"/>
    <mergeCell ref="M32:R32"/>
    <mergeCell ref="B33:C33"/>
    <mergeCell ref="F33:H33"/>
    <mergeCell ref="I33:J33"/>
    <mergeCell ref="M33:R33"/>
    <mergeCell ref="C40:D40"/>
    <mergeCell ref="L40:M40"/>
    <mergeCell ref="N40:R40"/>
    <mergeCell ref="C41:D41"/>
    <mergeCell ref="L41:M41"/>
    <mergeCell ref="N41:R41"/>
    <mergeCell ref="C46:D46"/>
    <mergeCell ref="M46:N46"/>
    <mergeCell ref="O46:P46"/>
    <mergeCell ref="Q46:R46"/>
    <mergeCell ref="C42:D42"/>
    <mergeCell ref="C43:D43"/>
    <mergeCell ref="C47:D47"/>
    <mergeCell ref="M47:N47"/>
    <mergeCell ref="O47:P47"/>
    <mergeCell ref="Q47:R47"/>
    <mergeCell ref="C44:D44"/>
    <mergeCell ref="M44:N44"/>
    <mergeCell ref="O44:P44"/>
    <mergeCell ref="Q44:R44"/>
    <mergeCell ref="C45:D45"/>
    <mergeCell ref="M45:N45"/>
    <mergeCell ref="O45:P45"/>
    <mergeCell ref="Q45:R45"/>
    <mergeCell ref="C50:D50"/>
    <mergeCell ref="C51:D51"/>
    <mergeCell ref="M51:N51"/>
    <mergeCell ref="O51:P51"/>
    <mergeCell ref="Q51:R51"/>
    <mergeCell ref="C48:D48"/>
    <mergeCell ref="M48:N48"/>
    <mergeCell ref="O48:P48"/>
    <mergeCell ref="Q48:R48"/>
    <mergeCell ref="C49:D49"/>
    <mergeCell ref="M49:N49"/>
    <mergeCell ref="O49:P49"/>
    <mergeCell ref="Q49:R49"/>
    <mergeCell ref="C54:D54"/>
    <mergeCell ref="L54:O54"/>
    <mergeCell ref="Q54:R54"/>
    <mergeCell ref="F55:G55"/>
    <mergeCell ref="I55:J55"/>
    <mergeCell ref="L55:M55"/>
    <mergeCell ref="N55:Q55"/>
    <mergeCell ref="C52:D52"/>
    <mergeCell ref="M52:N52"/>
    <mergeCell ref="O52:P52"/>
    <mergeCell ref="Q52:R52"/>
    <mergeCell ref="C53:D53"/>
    <mergeCell ref="L53:R53"/>
    <mergeCell ref="B57:D57"/>
    <mergeCell ref="F57:G57"/>
    <mergeCell ref="I57:J57"/>
    <mergeCell ref="F56:G56"/>
    <mergeCell ref="I56:J56"/>
    <mergeCell ref="L56:M57"/>
    <mergeCell ref="N56:Q57"/>
    <mergeCell ref="R56:R57"/>
    <mergeCell ref="B63:C63"/>
    <mergeCell ref="D63:J63"/>
    <mergeCell ref="M63:Q63"/>
    <mergeCell ref="B64:C64"/>
    <mergeCell ref="D64:G64"/>
    <mergeCell ref="I64:J64"/>
    <mergeCell ref="M64:R64"/>
    <mergeCell ref="B59:E60"/>
    <mergeCell ref="F59:L59"/>
    <mergeCell ref="O59:R59"/>
    <mergeCell ref="M61:R61"/>
    <mergeCell ref="B62:C62"/>
    <mergeCell ref="F62:H62"/>
    <mergeCell ref="I62:J62"/>
    <mergeCell ref="M62:R62"/>
    <mergeCell ref="E68:G68"/>
    <mergeCell ref="L68:N68"/>
    <mergeCell ref="P68:R68"/>
    <mergeCell ref="M65:R65"/>
    <mergeCell ref="B66:G66"/>
    <mergeCell ref="H66:J66"/>
    <mergeCell ref="M66:N66"/>
    <mergeCell ref="O66:P66"/>
    <mergeCell ref="Q66:R66"/>
    <mergeCell ref="C71:D71"/>
    <mergeCell ref="C72:D72"/>
    <mergeCell ref="M72:N72"/>
    <mergeCell ref="O72:P72"/>
    <mergeCell ref="Q72:R72"/>
    <mergeCell ref="C69:D69"/>
    <mergeCell ref="L69:M69"/>
    <mergeCell ref="N69:R69"/>
    <mergeCell ref="C70:D70"/>
    <mergeCell ref="L70:M70"/>
    <mergeCell ref="N70:R70"/>
    <mergeCell ref="C75:D75"/>
    <mergeCell ref="M75:N75"/>
    <mergeCell ref="O75:P75"/>
    <mergeCell ref="Q75:R75"/>
    <mergeCell ref="C76:D76"/>
    <mergeCell ref="M76:N76"/>
    <mergeCell ref="O76:P76"/>
    <mergeCell ref="Q76:R76"/>
    <mergeCell ref="C73:D73"/>
    <mergeCell ref="M73:N73"/>
    <mergeCell ref="O73:P73"/>
    <mergeCell ref="Q73:R73"/>
    <mergeCell ref="C74:D74"/>
    <mergeCell ref="M74:N74"/>
    <mergeCell ref="O74:P74"/>
    <mergeCell ref="Q74:R74"/>
    <mergeCell ref="C79:D79"/>
    <mergeCell ref="C80:D80"/>
    <mergeCell ref="M80:N80"/>
    <mergeCell ref="O80:P80"/>
    <mergeCell ref="Q80:R80"/>
    <mergeCell ref="C77:D77"/>
    <mergeCell ref="M77:N77"/>
    <mergeCell ref="O77:P77"/>
    <mergeCell ref="Q77:R77"/>
    <mergeCell ref="C78:D78"/>
    <mergeCell ref="M78:N78"/>
    <mergeCell ref="O78:P78"/>
    <mergeCell ref="Q78:R78"/>
    <mergeCell ref="C83:D83"/>
    <mergeCell ref="F84:G84"/>
    <mergeCell ref="I84:J84"/>
    <mergeCell ref="C81:D81"/>
    <mergeCell ref="M81:N81"/>
    <mergeCell ref="O81:P81"/>
    <mergeCell ref="Q81:R81"/>
    <mergeCell ref="C82:D82"/>
    <mergeCell ref="L82:R82"/>
    <mergeCell ref="N98:R98"/>
    <mergeCell ref="Q86:R86"/>
    <mergeCell ref="F85:G85"/>
    <mergeCell ref="I85:J85"/>
    <mergeCell ref="B92:C92"/>
    <mergeCell ref="D92:J92"/>
    <mergeCell ref="M92:Q92"/>
    <mergeCell ref="B93:C93"/>
    <mergeCell ref="D93:G93"/>
    <mergeCell ref="I93:J93"/>
    <mergeCell ref="M93:R93"/>
    <mergeCell ref="B88:E89"/>
    <mergeCell ref="F88:L88"/>
    <mergeCell ref="O88:R88"/>
    <mergeCell ref="M90:R90"/>
    <mergeCell ref="B91:C91"/>
    <mergeCell ref="F91:H91"/>
    <mergeCell ref="I91:J91"/>
    <mergeCell ref="M91:R91"/>
    <mergeCell ref="G87:H87"/>
    <mergeCell ref="B86:D86"/>
    <mergeCell ref="F86:G86"/>
    <mergeCell ref="I86:J86"/>
    <mergeCell ref="C102:D102"/>
    <mergeCell ref="M102:N102"/>
    <mergeCell ref="O102:P102"/>
    <mergeCell ref="Q102:R102"/>
    <mergeCell ref="B95:G95"/>
    <mergeCell ref="H95:J95"/>
    <mergeCell ref="M95:N95"/>
    <mergeCell ref="O95:P95"/>
    <mergeCell ref="Q95:R95"/>
    <mergeCell ref="C100:D100"/>
    <mergeCell ref="C101:D101"/>
    <mergeCell ref="M101:N101"/>
    <mergeCell ref="O101:P101"/>
    <mergeCell ref="Q101:R101"/>
    <mergeCell ref="C99:D99"/>
    <mergeCell ref="L99:M99"/>
    <mergeCell ref="N99:R99"/>
    <mergeCell ref="L96:N96"/>
    <mergeCell ref="P96:R96"/>
    <mergeCell ref="E97:G97"/>
    <mergeCell ref="L97:N97"/>
    <mergeCell ref="P97:R97"/>
    <mergeCell ref="C98:D98"/>
    <mergeCell ref="L98:M98"/>
    <mergeCell ref="C104:D104"/>
    <mergeCell ref="M104:N104"/>
    <mergeCell ref="O104:P104"/>
    <mergeCell ref="Q104:R104"/>
    <mergeCell ref="C105:D105"/>
    <mergeCell ref="M105:N105"/>
    <mergeCell ref="O105:P105"/>
    <mergeCell ref="Q105:R105"/>
    <mergeCell ref="C103:D103"/>
    <mergeCell ref="M103:N103"/>
    <mergeCell ref="O103:P103"/>
    <mergeCell ref="Q103:R103"/>
    <mergeCell ref="C108:D108"/>
    <mergeCell ref="C109:D109"/>
    <mergeCell ref="M109:N109"/>
    <mergeCell ref="C106:D106"/>
    <mergeCell ref="M106:N106"/>
    <mergeCell ref="O106:P106"/>
    <mergeCell ref="Q106:R106"/>
    <mergeCell ref="C107:D107"/>
    <mergeCell ref="M107:N107"/>
    <mergeCell ref="O107:P107"/>
    <mergeCell ref="Q107:R107"/>
    <mergeCell ref="B116:D116"/>
    <mergeCell ref="J116:K116"/>
    <mergeCell ref="G116:H116"/>
    <mergeCell ref="C112:D112"/>
    <mergeCell ref="F113:G113"/>
    <mergeCell ref="I113:J113"/>
    <mergeCell ref="C110:D110"/>
    <mergeCell ref="M110:N110"/>
    <mergeCell ref="O110:P110"/>
    <mergeCell ref="L116:O116"/>
    <mergeCell ref="P116:R116"/>
    <mergeCell ref="C111:D111"/>
    <mergeCell ref="B115:D115"/>
    <mergeCell ref="F115:G115"/>
    <mergeCell ref="I115:J115"/>
    <mergeCell ref="F114:G114"/>
    <mergeCell ref="I114:J114"/>
    <mergeCell ref="L11:M11"/>
    <mergeCell ref="L9:N9"/>
    <mergeCell ref="O14:P14"/>
    <mergeCell ref="N11:R11"/>
    <mergeCell ref="N12:R12"/>
    <mergeCell ref="Q23:R23"/>
    <mergeCell ref="M23:N23"/>
    <mergeCell ref="O23:P23"/>
    <mergeCell ref="L25:S26"/>
    <mergeCell ref="M20:N20"/>
    <mergeCell ref="O22:P22"/>
    <mergeCell ref="M22:N22"/>
    <mergeCell ref="M18:N18"/>
    <mergeCell ref="M19:N19"/>
    <mergeCell ref="M16:N16"/>
    <mergeCell ref="M17:N17"/>
    <mergeCell ref="O19:P19"/>
    <mergeCell ref="M15:N15"/>
    <mergeCell ref="L12:M12"/>
    <mergeCell ref="M14:N14"/>
    <mergeCell ref="Q16:R16"/>
    <mergeCell ref="Q20:R20"/>
    <mergeCell ref="Q17:R17"/>
    <mergeCell ref="Q15:R15"/>
  </mergeCells>
  <phoneticPr fontId="3"/>
  <conditionalFormatting sqref="B8:J8 I6 L20:R20 L22:R22 L18:R18 L15:L17 O15:R16">
    <cfRule type="expression" dxfId="15" priority="56" stopIfTrue="1">
      <formula>$W$7=3</formula>
    </cfRule>
  </conditionalFormatting>
  <conditionalFormatting sqref="J12:J20 J23:J25 B23:H25 B22 G20:G23 B12:C12 E12 B20:H20 B13:E19 H12:H19">
    <cfRule type="expression" dxfId="14" priority="55" stopIfTrue="1">
      <formula>$W$7=3</formula>
    </cfRule>
  </conditionalFormatting>
  <conditionalFormatting sqref="I6:J6 J12:J20 J23:J25 B23:H25 B22 G20:G23 B12:C12 E12 B20:H20 B13:E19 H12:H19">
    <cfRule type="expression" dxfId="13" priority="54" stopIfTrue="1">
      <formula>$W$7=2</formula>
    </cfRule>
  </conditionalFormatting>
  <conditionalFormatting sqref="I6 H8 M18 B12:J12">
    <cfRule type="expression" dxfId="12" priority="53" stopIfTrue="1">
      <formula>$W$7=1</formula>
    </cfRule>
  </conditionalFormatting>
  <conditionalFormatting sqref="B13:J25 B8:H8">
    <cfRule type="expression" dxfId="11" priority="52" stopIfTrue="1">
      <formula>$W$7=1</formula>
    </cfRule>
  </conditionalFormatting>
  <conditionalFormatting sqref="C22:H22 J22">
    <cfRule type="expression" dxfId="10" priority="47" stopIfTrue="1">
      <formula>$W$7=3</formula>
    </cfRule>
  </conditionalFormatting>
  <conditionalFormatting sqref="C22:H22 J22">
    <cfRule type="expression" dxfId="9" priority="46" stopIfTrue="1">
      <formula>$W$7=2</formula>
    </cfRule>
  </conditionalFormatting>
  <conditionalFormatting sqref="B21:H21 J21 G22:G23">
    <cfRule type="expression" dxfId="8" priority="44" stopIfTrue="1">
      <formula>$W$7=3</formula>
    </cfRule>
  </conditionalFormatting>
  <conditionalFormatting sqref="B21:H21 J21 G22:G23">
    <cfRule type="expression" dxfId="7" priority="43" stopIfTrue="1">
      <formula>$W$7=2</formula>
    </cfRule>
  </conditionalFormatting>
  <conditionalFormatting sqref="M17:R17">
    <cfRule type="expression" dxfId="6" priority="4" stopIfTrue="1">
      <formula>$W$7=3</formula>
    </cfRule>
  </conditionalFormatting>
  <conditionalFormatting sqref="F12:G19">
    <cfRule type="expression" dxfId="5" priority="8" stopIfTrue="1">
      <formula>$W$7=3</formula>
    </cfRule>
  </conditionalFormatting>
  <conditionalFormatting sqref="F12:G19">
    <cfRule type="expression" dxfId="4" priority="7" stopIfTrue="1">
      <formula>$W$7=2</formula>
    </cfRule>
  </conditionalFormatting>
  <conditionalFormatting sqref="M17:R17">
    <cfRule type="expression" dxfId="3" priority="5" stopIfTrue="1">
      <formula>$W$7=2</formula>
    </cfRule>
  </conditionalFormatting>
  <conditionalFormatting sqref="M15:N16">
    <cfRule type="expression" dxfId="2" priority="3" stopIfTrue="1">
      <formula>$W$7=2</formula>
    </cfRule>
  </conditionalFormatting>
  <conditionalFormatting sqref="M15:N16">
    <cfRule type="expression" dxfId="1" priority="2" stopIfTrue="1">
      <formula>$W$7=3</formula>
    </cfRule>
  </conditionalFormatting>
  <conditionalFormatting sqref="M15:N16">
    <cfRule type="expression" dxfId="0" priority="1" stopIfTrue="1">
      <formula>$W$7=1</formula>
    </cfRule>
  </conditionalFormatting>
  <dataValidations count="7">
    <dataValidation type="list" allowBlank="1" showInputMessage="1" showErrorMessage="1" sqref="O10 O39 O68 O97" xr:uid="{00000000-0002-0000-0100-000000000000}">
      <formula1>"普通,当座"</formula1>
    </dataValidation>
    <dataValidation type="list" allowBlank="1" showInputMessage="1" showErrorMessage="1" sqref="D91 D33 D62" xr:uid="{00000000-0002-0000-0100-000001000000}">
      <formula1>"土木部,建築部,不動産部,住宅部,総務部,営業部"</formula1>
    </dataValidation>
    <dataValidation imeMode="fullKatakana" allowBlank="1" showInputMessage="1" showErrorMessage="1" sqref="N12:R12 N41:R41 N70:R70 N99:R99" xr:uid="{00000000-0002-0000-0100-000002000000}"/>
    <dataValidation type="list" allowBlank="1" showInputMessage="1" showErrorMessage="1" sqref="J12:J25 J41:J54 J70:J83 J99:J112" xr:uid="{00000000-0002-0000-0100-000003000000}">
      <formula1>"非,他"</formula1>
    </dataValidation>
    <dataValidation type="list" errorStyle="warning" allowBlank="1" showInputMessage="1" sqref="C99:D99 C41:D41 C70:D70" xr:uid="{00000000-0002-0000-0100-000004000000}">
      <formula1>"別紙明細書"</formula1>
    </dataValidation>
    <dataValidation type="list" errorStyle="warning" allowBlank="1" showInputMessage="1" sqref="C12:D12" xr:uid="{479C44D5-1D61-41FC-A8DC-F3D8141ACDDC}">
      <formula1>"別紙明細書,当月出来高"</formula1>
    </dataValidation>
    <dataValidation type="list" allowBlank="1" showInputMessage="1" showErrorMessage="1" sqref="D4" xr:uid="{5D0E1B5B-C40C-4E7C-8A37-643F4FCD1176}">
      <formula1>"土木部,建築部,不動産住宅部,総務部,営業部"</formula1>
    </dataValidation>
  </dataValidations>
  <pageMargins left="0.39370078740157483" right="0.19685039370078741" top="0.9055118110236221" bottom="0.27559055118110237" header="0.59055118110236227" footer="0.39370078740157483"/>
  <pageSetup paperSize="9" orientation="landscape" blackAndWhite="1" r:id="rId1"/>
  <headerFooter>
    <oddHeader>&amp;R&amp;"ＭＳ Ｐ明朝,標準"&amp;9改定日　2019.10.1</oddHeader>
    <oddFooter>&amp;L&amp;6Ver.1.1.2</oddFooter>
  </headerFooter>
  <rowBreaks count="3" manualBreakCount="3">
    <brk id="29" max="18" man="1"/>
    <brk id="58" max="18" man="1"/>
    <brk id="8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112" r:id="rId4" name="Group Box 88">
              <controlPr defaultSize="0" autoFill="0" autoPict="0">
                <anchor moveWithCells="1">
                  <from>
                    <xdr:col>5</xdr:col>
                    <xdr:colOff>219075</xdr:colOff>
                    <xdr:row>29</xdr:row>
                    <xdr:rowOff>0</xdr:rowOff>
                  </from>
                  <to>
                    <xdr:col>9</xdr:col>
                    <xdr:colOff>247650</xdr:colOff>
                    <xdr:row>29</xdr:row>
                    <xdr:rowOff>295275</xdr:rowOff>
                  </to>
                </anchor>
              </controlPr>
            </control>
          </mc:Choice>
        </mc:AlternateContent>
        <mc:AlternateContent xmlns:mc="http://schemas.openxmlformats.org/markup-compatibility/2006">
          <mc:Choice Requires="x14">
            <control shapeId="1116" r:id="rId5" name="Group Box 92">
              <controlPr defaultSize="0" autoFill="0" autoPict="0">
                <anchor moveWithCells="1">
                  <from>
                    <xdr:col>5</xdr:col>
                    <xdr:colOff>238125</xdr:colOff>
                    <xdr:row>37</xdr:row>
                    <xdr:rowOff>38100</xdr:rowOff>
                  </from>
                  <to>
                    <xdr:col>10</xdr:col>
                    <xdr:colOff>76200</xdr:colOff>
                    <xdr:row>38</xdr:row>
                    <xdr:rowOff>104775</xdr:rowOff>
                  </to>
                </anchor>
              </controlPr>
            </control>
          </mc:Choice>
        </mc:AlternateContent>
        <mc:AlternateContent xmlns:mc="http://schemas.openxmlformats.org/markup-compatibility/2006">
          <mc:Choice Requires="x14">
            <control shapeId="1120" r:id="rId6" name="Group Box 96">
              <controlPr defaultSize="0" autoFill="0" autoPict="0">
                <anchor moveWithCells="1">
                  <from>
                    <xdr:col>5</xdr:col>
                    <xdr:colOff>238125</xdr:colOff>
                    <xdr:row>66</xdr:row>
                    <xdr:rowOff>38100</xdr:rowOff>
                  </from>
                  <to>
                    <xdr:col>10</xdr:col>
                    <xdr:colOff>76200</xdr:colOff>
                    <xdr:row>67</xdr:row>
                    <xdr:rowOff>104775</xdr:rowOff>
                  </to>
                </anchor>
              </controlPr>
            </control>
          </mc:Choice>
        </mc:AlternateContent>
        <mc:AlternateContent xmlns:mc="http://schemas.openxmlformats.org/markup-compatibility/2006">
          <mc:Choice Requires="x14">
            <control shapeId="1124" r:id="rId7" name="Group Box 100">
              <controlPr defaultSize="0" autoFill="0" autoPict="0">
                <anchor moveWithCells="1">
                  <from>
                    <xdr:col>5</xdr:col>
                    <xdr:colOff>238125</xdr:colOff>
                    <xdr:row>95</xdr:row>
                    <xdr:rowOff>38100</xdr:rowOff>
                  </from>
                  <to>
                    <xdr:col>10</xdr:col>
                    <xdr:colOff>76200</xdr:colOff>
                    <xdr:row>96</xdr:row>
                    <xdr:rowOff>104775</xdr:rowOff>
                  </to>
                </anchor>
              </controlPr>
            </control>
          </mc:Choice>
        </mc:AlternateContent>
        <mc:AlternateContent xmlns:mc="http://schemas.openxmlformats.org/markup-compatibility/2006">
          <mc:Choice Requires="x14">
            <control shapeId="1133" r:id="rId8" name="Option Button 109">
              <controlPr defaultSize="0" autoFill="0" autoLine="0" autoPict="0">
                <anchor moveWithCells="1">
                  <from>
                    <xdr:col>5</xdr:col>
                    <xdr:colOff>304800</xdr:colOff>
                    <xdr:row>37</xdr:row>
                    <xdr:rowOff>38100</xdr:rowOff>
                  </from>
                  <to>
                    <xdr:col>7</xdr:col>
                    <xdr:colOff>47625</xdr:colOff>
                    <xdr:row>38</xdr:row>
                    <xdr:rowOff>28575</xdr:rowOff>
                  </to>
                </anchor>
              </controlPr>
            </control>
          </mc:Choice>
        </mc:AlternateContent>
        <mc:AlternateContent xmlns:mc="http://schemas.openxmlformats.org/markup-compatibility/2006">
          <mc:Choice Requires="x14">
            <control shapeId="1134" r:id="rId9" name="Option Button 110">
              <controlPr defaultSize="0" autoFill="0" autoLine="0" autoPict="0">
                <anchor moveWithCells="1">
                  <from>
                    <xdr:col>6</xdr:col>
                    <xdr:colOff>628650</xdr:colOff>
                    <xdr:row>37</xdr:row>
                    <xdr:rowOff>38100</xdr:rowOff>
                  </from>
                  <to>
                    <xdr:col>8</xdr:col>
                    <xdr:colOff>152400</xdr:colOff>
                    <xdr:row>38</xdr:row>
                    <xdr:rowOff>28575</xdr:rowOff>
                  </to>
                </anchor>
              </controlPr>
            </control>
          </mc:Choice>
        </mc:AlternateContent>
        <mc:AlternateContent xmlns:mc="http://schemas.openxmlformats.org/markup-compatibility/2006">
          <mc:Choice Requires="x14">
            <control shapeId="1135" r:id="rId10" name="Option Button 111">
              <controlPr defaultSize="0" autoFill="0" autoLine="0" autoPict="0">
                <anchor moveWithCells="1">
                  <from>
                    <xdr:col>8</xdr:col>
                    <xdr:colOff>161925</xdr:colOff>
                    <xdr:row>37</xdr:row>
                    <xdr:rowOff>47625</xdr:rowOff>
                  </from>
                  <to>
                    <xdr:col>9</xdr:col>
                    <xdr:colOff>142875</xdr:colOff>
                    <xdr:row>38</xdr:row>
                    <xdr:rowOff>28575</xdr:rowOff>
                  </to>
                </anchor>
              </controlPr>
            </control>
          </mc:Choice>
        </mc:AlternateContent>
        <mc:AlternateContent xmlns:mc="http://schemas.openxmlformats.org/markup-compatibility/2006">
          <mc:Choice Requires="x14">
            <control shapeId="1136" r:id="rId11" name="Group Box 112">
              <controlPr defaultSize="0" autoFill="0" autoPict="0">
                <anchor moveWithCells="1">
                  <from>
                    <xdr:col>5</xdr:col>
                    <xdr:colOff>238125</xdr:colOff>
                    <xdr:row>37</xdr:row>
                    <xdr:rowOff>38100</xdr:rowOff>
                  </from>
                  <to>
                    <xdr:col>10</xdr:col>
                    <xdr:colOff>76200</xdr:colOff>
                    <xdr:row>38</xdr:row>
                    <xdr:rowOff>104775</xdr:rowOff>
                  </to>
                </anchor>
              </controlPr>
            </control>
          </mc:Choice>
        </mc:AlternateContent>
        <mc:AlternateContent xmlns:mc="http://schemas.openxmlformats.org/markup-compatibility/2006">
          <mc:Choice Requires="x14">
            <control shapeId="1140" r:id="rId12" name="Group Box 116">
              <controlPr defaultSize="0" autoFill="0" autoPict="0">
                <anchor moveWithCells="1">
                  <from>
                    <xdr:col>5</xdr:col>
                    <xdr:colOff>238125</xdr:colOff>
                    <xdr:row>66</xdr:row>
                    <xdr:rowOff>38100</xdr:rowOff>
                  </from>
                  <to>
                    <xdr:col>10</xdr:col>
                    <xdr:colOff>76200</xdr:colOff>
                    <xdr:row>67</xdr:row>
                    <xdr:rowOff>104775</xdr:rowOff>
                  </to>
                </anchor>
              </controlPr>
            </control>
          </mc:Choice>
        </mc:AlternateContent>
        <mc:AlternateContent xmlns:mc="http://schemas.openxmlformats.org/markup-compatibility/2006">
          <mc:Choice Requires="x14">
            <control shapeId="1141" r:id="rId13" name="Option Button 117">
              <controlPr defaultSize="0" autoFill="0" autoLine="0" autoPict="0">
                <anchor moveWithCells="1">
                  <from>
                    <xdr:col>5</xdr:col>
                    <xdr:colOff>304800</xdr:colOff>
                    <xdr:row>95</xdr:row>
                    <xdr:rowOff>38100</xdr:rowOff>
                  </from>
                  <to>
                    <xdr:col>7</xdr:col>
                    <xdr:colOff>47625</xdr:colOff>
                    <xdr:row>96</xdr:row>
                    <xdr:rowOff>28575</xdr:rowOff>
                  </to>
                </anchor>
              </controlPr>
            </control>
          </mc:Choice>
        </mc:AlternateContent>
        <mc:AlternateContent xmlns:mc="http://schemas.openxmlformats.org/markup-compatibility/2006">
          <mc:Choice Requires="x14">
            <control shapeId="1142" r:id="rId14" name="Option Button 118">
              <controlPr defaultSize="0" autoFill="0" autoLine="0" autoPict="0">
                <anchor moveWithCells="1">
                  <from>
                    <xdr:col>7</xdr:col>
                    <xdr:colOff>9525</xdr:colOff>
                    <xdr:row>95</xdr:row>
                    <xdr:rowOff>38100</xdr:rowOff>
                  </from>
                  <to>
                    <xdr:col>8</xdr:col>
                    <xdr:colOff>171450</xdr:colOff>
                    <xdr:row>96</xdr:row>
                    <xdr:rowOff>28575</xdr:rowOff>
                  </to>
                </anchor>
              </controlPr>
            </control>
          </mc:Choice>
        </mc:AlternateContent>
        <mc:AlternateContent xmlns:mc="http://schemas.openxmlformats.org/markup-compatibility/2006">
          <mc:Choice Requires="x14">
            <control shapeId="1143" r:id="rId15" name="Option Button 119">
              <controlPr defaultSize="0" autoFill="0" autoLine="0" autoPict="0">
                <anchor moveWithCells="1">
                  <from>
                    <xdr:col>8</xdr:col>
                    <xdr:colOff>180975</xdr:colOff>
                    <xdr:row>95</xdr:row>
                    <xdr:rowOff>47625</xdr:rowOff>
                  </from>
                  <to>
                    <xdr:col>9</xdr:col>
                    <xdr:colOff>161925</xdr:colOff>
                    <xdr:row>96</xdr:row>
                    <xdr:rowOff>28575</xdr:rowOff>
                  </to>
                </anchor>
              </controlPr>
            </control>
          </mc:Choice>
        </mc:AlternateContent>
        <mc:AlternateContent xmlns:mc="http://schemas.openxmlformats.org/markup-compatibility/2006">
          <mc:Choice Requires="x14">
            <control shapeId="1144" r:id="rId16" name="Group Box 120">
              <controlPr defaultSize="0" autoFill="0" autoPict="0">
                <anchor moveWithCells="1">
                  <from>
                    <xdr:col>5</xdr:col>
                    <xdr:colOff>238125</xdr:colOff>
                    <xdr:row>95</xdr:row>
                    <xdr:rowOff>38100</xdr:rowOff>
                  </from>
                  <to>
                    <xdr:col>10</xdr:col>
                    <xdr:colOff>76200</xdr:colOff>
                    <xdr:row>96</xdr:row>
                    <xdr:rowOff>104775</xdr:rowOff>
                  </to>
                </anchor>
              </controlPr>
            </control>
          </mc:Choice>
        </mc:AlternateContent>
        <mc:AlternateContent xmlns:mc="http://schemas.openxmlformats.org/markup-compatibility/2006">
          <mc:Choice Requires="x14">
            <control shapeId="1148" r:id="rId17" name="Group Box 124">
              <controlPr defaultSize="0" autoFill="0" autoPict="0">
                <anchor moveWithCells="1">
                  <from>
                    <xdr:col>5</xdr:col>
                    <xdr:colOff>219075</xdr:colOff>
                    <xdr:row>58</xdr:row>
                    <xdr:rowOff>0</xdr:rowOff>
                  </from>
                  <to>
                    <xdr:col>9</xdr:col>
                    <xdr:colOff>247650</xdr:colOff>
                    <xdr:row>58</xdr:row>
                    <xdr:rowOff>295275</xdr:rowOff>
                  </to>
                </anchor>
              </controlPr>
            </control>
          </mc:Choice>
        </mc:AlternateContent>
        <mc:AlternateContent xmlns:mc="http://schemas.openxmlformats.org/markup-compatibility/2006">
          <mc:Choice Requires="x14">
            <control shapeId="1149" r:id="rId18" name="Group Box 125">
              <controlPr defaultSize="0" autoFill="0" autoPict="0">
                <anchor moveWithCells="1">
                  <from>
                    <xdr:col>5</xdr:col>
                    <xdr:colOff>238125</xdr:colOff>
                    <xdr:row>66</xdr:row>
                    <xdr:rowOff>38100</xdr:rowOff>
                  </from>
                  <to>
                    <xdr:col>10</xdr:col>
                    <xdr:colOff>76200</xdr:colOff>
                    <xdr:row>67</xdr:row>
                    <xdr:rowOff>104775</xdr:rowOff>
                  </to>
                </anchor>
              </controlPr>
            </control>
          </mc:Choice>
        </mc:AlternateContent>
        <mc:AlternateContent xmlns:mc="http://schemas.openxmlformats.org/markup-compatibility/2006">
          <mc:Choice Requires="x14">
            <control shapeId="1153" r:id="rId19" name="Group Box 129">
              <controlPr defaultSize="0" autoFill="0" autoPict="0">
                <anchor moveWithCells="1">
                  <from>
                    <xdr:col>5</xdr:col>
                    <xdr:colOff>238125</xdr:colOff>
                    <xdr:row>66</xdr:row>
                    <xdr:rowOff>38100</xdr:rowOff>
                  </from>
                  <to>
                    <xdr:col>10</xdr:col>
                    <xdr:colOff>76200</xdr:colOff>
                    <xdr:row>67</xdr:row>
                    <xdr:rowOff>104775</xdr:rowOff>
                  </to>
                </anchor>
              </controlPr>
            </control>
          </mc:Choice>
        </mc:AlternateContent>
        <mc:AlternateContent xmlns:mc="http://schemas.openxmlformats.org/markup-compatibility/2006">
          <mc:Choice Requires="x14">
            <control shapeId="1154" r:id="rId20" name="Option Button 130">
              <controlPr defaultSize="0" autoFill="0" autoLine="0" autoPict="0">
                <anchor moveWithCells="1">
                  <from>
                    <xdr:col>5</xdr:col>
                    <xdr:colOff>304800</xdr:colOff>
                    <xdr:row>66</xdr:row>
                    <xdr:rowOff>38100</xdr:rowOff>
                  </from>
                  <to>
                    <xdr:col>7</xdr:col>
                    <xdr:colOff>47625</xdr:colOff>
                    <xdr:row>67</xdr:row>
                    <xdr:rowOff>28575</xdr:rowOff>
                  </to>
                </anchor>
              </controlPr>
            </control>
          </mc:Choice>
        </mc:AlternateContent>
        <mc:AlternateContent xmlns:mc="http://schemas.openxmlformats.org/markup-compatibility/2006">
          <mc:Choice Requires="x14">
            <control shapeId="1155" r:id="rId21" name="Option Button 131">
              <controlPr defaultSize="0" autoFill="0" autoLine="0" autoPict="0">
                <anchor moveWithCells="1">
                  <from>
                    <xdr:col>7</xdr:col>
                    <xdr:colOff>9525</xdr:colOff>
                    <xdr:row>66</xdr:row>
                    <xdr:rowOff>38100</xdr:rowOff>
                  </from>
                  <to>
                    <xdr:col>8</xdr:col>
                    <xdr:colOff>161925</xdr:colOff>
                    <xdr:row>67</xdr:row>
                    <xdr:rowOff>28575</xdr:rowOff>
                  </to>
                </anchor>
              </controlPr>
            </control>
          </mc:Choice>
        </mc:AlternateContent>
        <mc:AlternateContent xmlns:mc="http://schemas.openxmlformats.org/markup-compatibility/2006">
          <mc:Choice Requires="x14">
            <control shapeId="1156" r:id="rId22" name="Option Button 132">
              <controlPr defaultSize="0" autoFill="0" autoLine="0" autoPict="0">
                <anchor moveWithCells="1">
                  <from>
                    <xdr:col>8</xdr:col>
                    <xdr:colOff>152400</xdr:colOff>
                    <xdr:row>66</xdr:row>
                    <xdr:rowOff>47625</xdr:rowOff>
                  </from>
                  <to>
                    <xdr:col>9</xdr:col>
                    <xdr:colOff>133350</xdr:colOff>
                    <xdr:row>67</xdr:row>
                    <xdr:rowOff>28575</xdr:rowOff>
                  </to>
                </anchor>
              </controlPr>
            </control>
          </mc:Choice>
        </mc:AlternateContent>
        <mc:AlternateContent xmlns:mc="http://schemas.openxmlformats.org/markup-compatibility/2006">
          <mc:Choice Requires="x14">
            <control shapeId="1157" r:id="rId23" name="Group Box 133">
              <controlPr defaultSize="0" autoFill="0" autoPict="0">
                <anchor moveWithCells="1">
                  <from>
                    <xdr:col>5</xdr:col>
                    <xdr:colOff>238125</xdr:colOff>
                    <xdr:row>66</xdr:row>
                    <xdr:rowOff>38100</xdr:rowOff>
                  </from>
                  <to>
                    <xdr:col>10</xdr:col>
                    <xdr:colOff>76200</xdr:colOff>
                    <xdr:row>67</xdr:row>
                    <xdr:rowOff>104775</xdr:rowOff>
                  </to>
                </anchor>
              </controlPr>
            </control>
          </mc:Choice>
        </mc:AlternateContent>
        <mc:AlternateContent xmlns:mc="http://schemas.openxmlformats.org/markup-compatibility/2006">
          <mc:Choice Requires="x14">
            <control shapeId="1158" r:id="rId24" name="Group Box 134">
              <controlPr defaultSize="0" autoFill="0" autoPict="0">
                <anchor moveWithCells="1">
                  <from>
                    <xdr:col>5</xdr:col>
                    <xdr:colOff>219075</xdr:colOff>
                    <xdr:row>87</xdr:row>
                    <xdr:rowOff>0</xdr:rowOff>
                  </from>
                  <to>
                    <xdr:col>9</xdr:col>
                    <xdr:colOff>247650</xdr:colOff>
                    <xdr:row>87</xdr:row>
                    <xdr:rowOff>295275</xdr:rowOff>
                  </to>
                </anchor>
              </controlPr>
            </control>
          </mc:Choice>
        </mc:AlternateContent>
        <mc:AlternateContent xmlns:mc="http://schemas.openxmlformats.org/markup-compatibility/2006">
          <mc:Choice Requires="x14">
            <control shapeId="1049" r:id="rId25" name="Option Button 25">
              <controlPr defaultSize="0" autoFill="0" autoLine="0" autoPict="0">
                <anchor moveWithCells="1">
                  <from>
                    <xdr:col>5</xdr:col>
                    <xdr:colOff>304800</xdr:colOff>
                    <xdr:row>8</xdr:row>
                    <xdr:rowOff>38100</xdr:rowOff>
                  </from>
                  <to>
                    <xdr:col>7</xdr:col>
                    <xdr:colOff>47625</xdr:colOff>
                    <xdr:row>9</xdr:row>
                    <xdr:rowOff>28575</xdr:rowOff>
                  </to>
                </anchor>
              </controlPr>
            </control>
          </mc:Choice>
        </mc:AlternateContent>
        <mc:AlternateContent xmlns:mc="http://schemas.openxmlformats.org/markup-compatibility/2006">
          <mc:Choice Requires="x14">
            <control shapeId="1073" r:id="rId26" name="Option Button 49">
              <controlPr defaultSize="0" autoFill="0" autoLine="0" autoPict="0">
                <anchor moveWithCells="1">
                  <from>
                    <xdr:col>7</xdr:col>
                    <xdr:colOff>19050</xdr:colOff>
                    <xdr:row>8</xdr:row>
                    <xdr:rowOff>38100</xdr:rowOff>
                  </from>
                  <to>
                    <xdr:col>8</xdr:col>
                    <xdr:colOff>180975</xdr:colOff>
                    <xdr:row>9</xdr:row>
                    <xdr:rowOff>28575</xdr:rowOff>
                  </to>
                </anchor>
              </controlPr>
            </control>
          </mc:Choice>
        </mc:AlternateContent>
        <mc:AlternateContent xmlns:mc="http://schemas.openxmlformats.org/markup-compatibility/2006">
          <mc:Choice Requires="x14">
            <control shapeId="1075" r:id="rId27" name="Option Button 51">
              <controlPr defaultSize="0" autoFill="0" autoLine="0" autoPict="0">
                <anchor moveWithCells="1">
                  <from>
                    <xdr:col>8</xdr:col>
                    <xdr:colOff>161925</xdr:colOff>
                    <xdr:row>8</xdr:row>
                    <xdr:rowOff>47625</xdr:rowOff>
                  </from>
                  <to>
                    <xdr:col>9</xdr:col>
                    <xdr:colOff>142875</xdr:colOff>
                    <xdr:row>9</xdr:row>
                    <xdr:rowOff>28575</xdr:rowOff>
                  </to>
                </anchor>
              </controlPr>
            </control>
          </mc:Choice>
        </mc:AlternateContent>
        <mc:AlternateContent xmlns:mc="http://schemas.openxmlformats.org/markup-compatibility/2006">
          <mc:Choice Requires="x14">
            <control shapeId="1076" r:id="rId28" name="Group Box 52">
              <controlPr defaultSize="0" autoFill="0" autoPict="0">
                <anchor moveWithCells="1">
                  <from>
                    <xdr:col>5</xdr:col>
                    <xdr:colOff>238125</xdr:colOff>
                    <xdr:row>8</xdr:row>
                    <xdr:rowOff>38100</xdr:rowOff>
                  </from>
                  <to>
                    <xdr:col>10</xdr:col>
                    <xdr:colOff>76200</xdr:colOff>
                    <xdr:row>9</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12"/>
  <sheetViews>
    <sheetView view="pageBreakPreview" zoomScaleNormal="100" zoomScaleSheetLayoutView="100" workbookViewId="0">
      <selection activeCell="F3" sqref="F3"/>
    </sheetView>
  </sheetViews>
  <sheetFormatPr defaultColWidth="8.75" defaultRowHeight="18.600000000000001" customHeight="1"/>
  <cols>
    <col min="1" max="1" width="0.875" style="45" customWidth="1"/>
    <col min="2" max="2" width="4.875" style="48" customWidth="1"/>
    <col min="3" max="3" width="15.75" style="45" customWidth="1"/>
    <col min="4" max="4" width="15.125" style="45" customWidth="1"/>
    <col min="5" max="5" width="4.375" style="46" customWidth="1"/>
    <col min="6" max="6" width="7.875" style="50" customWidth="1"/>
    <col min="7" max="7" width="8.5" style="49" customWidth="1"/>
    <col min="8" max="8" width="10.625" style="49" customWidth="1"/>
    <col min="9" max="9" width="2" style="45" customWidth="1"/>
    <col min="10" max="10" width="5.625" style="48" customWidth="1"/>
    <col min="11" max="11" width="15.75" style="45" customWidth="1"/>
    <col min="12" max="12" width="15.125" style="45" customWidth="1"/>
    <col min="13" max="13" width="4.375" style="46" customWidth="1"/>
    <col min="14" max="14" width="7.875" style="50" customWidth="1"/>
    <col min="15" max="15" width="8.5" style="49" customWidth="1"/>
    <col min="16" max="16" width="10.625" style="49" customWidth="1"/>
    <col min="17" max="17" width="0.875" style="45" customWidth="1"/>
    <col min="18" max="16384" width="8.75" style="45"/>
  </cols>
  <sheetData>
    <row r="1" spans="1:17" ht="31.5" customHeight="1">
      <c r="G1" s="511" t="s">
        <v>52</v>
      </c>
      <c r="H1" s="511"/>
      <c r="I1" s="511"/>
      <c r="J1" s="511"/>
      <c r="K1" s="511"/>
      <c r="L1" s="51"/>
      <c r="M1" s="52"/>
      <c r="N1" s="510">
        <f>'　請　求　書　'!O$1</f>
        <v>0</v>
      </c>
      <c r="O1" s="510"/>
      <c r="P1" s="510"/>
    </row>
    <row r="2" spans="1:17" s="46" customFormat="1" ht="18.600000000000001" customHeight="1">
      <c r="B2" s="75" t="s">
        <v>26</v>
      </c>
      <c r="C2" s="76" t="s">
        <v>63</v>
      </c>
      <c r="D2" s="76" t="s">
        <v>64</v>
      </c>
      <c r="E2" s="76" t="s">
        <v>27</v>
      </c>
      <c r="F2" s="77" t="s">
        <v>28</v>
      </c>
      <c r="G2" s="78" t="s">
        <v>29</v>
      </c>
      <c r="H2" s="58" t="s">
        <v>68</v>
      </c>
      <c r="I2" s="59"/>
      <c r="J2" s="75" t="s">
        <v>26</v>
      </c>
      <c r="K2" s="76" t="s">
        <v>63</v>
      </c>
      <c r="L2" s="76" t="s">
        <v>64</v>
      </c>
      <c r="M2" s="76" t="s">
        <v>27</v>
      </c>
      <c r="N2" s="77" t="s">
        <v>28</v>
      </c>
      <c r="O2" s="78" t="s">
        <v>29</v>
      </c>
      <c r="P2" s="58" t="s">
        <v>68</v>
      </c>
      <c r="Q2" s="53"/>
    </row>
    <row r="3" spans="1:17" s="47" customFormat="1" ht="18.600000000000001" customHeight="1">
      <c r="A3" s="73"/>
      <c r="B3" s="82"/>
      <c r="C3" s="239"/>
      <c r="D3" s="239"/>
      <c r="E3" s="240"/>
      <c r="F3" s="275"/>
      <c r="G3" s="241"/>
      <c r="H3" s="249">
        <f>ROUND(F3*G3,0)</f>
        <v>0</v>
      </c>
      <c r="I3" s="57"/>
      <c r="J3" s="82"/>
      <c r="K3" s="239"/>
      <c r="L3" s="239"/>
      <c r="M3" s="240"/>
      <c r="N3" s="275"/>
      <c r="O3" s="241"/>
      <c r="P3" s="247">
        <f t="shared" ref="P3:P25" si="0">ROUND(N3*O3,0)</f>
        <v>0</v>
      </c>
      <c r="Q3" s="57"/>
    </row>
    <row r="4" spans="1:17" ht="18.600000000000001" customHeight="1">
      <c r="A4" s="74"/>
      <c r="B4" s="82"/>
      <c r="C4" s="239"/>
      <c r="D4" s="239"/>
      <c r="E4" s="240"/>
      <c r="F4" s="275"/>
      <c r="G4" s="241"/>
      <c r="H4" s="249">
        <f t="shared" ref="H4:H27" si="1">ROUND(F4*G4,0)</f>
        <v>0</v>
      </c>
      <c r="I4" s="54"/>
      <c r="J4" s="82"/>
      <c r="K4" s="239"/>
      <c r="L4" s="239"/>
      <c r="M4" s="240"/>
      <c r="N4" s="275"/>
      <c r="O4" s="241"/>
      <c r="P4" s="247">
        <f t="shared" si="0"/>
        <v>0</v>
      </c>
      <c r="Q4" s="54"/>
    </row>
    <row r="5" spans="1:17" ht="18.600000000000001" customHeight="1">
      <c r="A5" s="74"/>
      <c r="B5" s="82"/>
      <c r="C5" s="239"/>
      <c r="D5" s="239"/>
      <c r="E5" s="240"/>
      <c r="F5" s="275"/>
      <c r="G5" s="241"/>
      <c r="H5" s="249">
        <f t="shared" si="1"/>
        <v>0</v>
      </c>
      <c r="I5" s="54"/>
      <c r="J5" s="82"/>
      <c r="K5" s="239"/>
      <c r="L5" s="239"/>
      <c r="M5" s="240"/>
      <c r="N5" s="275"/>
      <c r="O5" s="241"/>
      <c r="P5" s="247">
        <f t="shared" si="0"/>
        <v>0</v>
      </c>
      <c r="Q5" s="54"/>
    </row>
    <row r="6" spans="1:17" ht="18.600000000000001" customHeight="1">
      <c r="A6" s="74"/>
      <c r="B6" s="82"/>
      <c r="C6" s="239"/>
      <c r="D6" s="239"/>
      <c r="E6" s="240"/>
      <c r="F6" s="275"/>
      <c r="G6" s="241"/>
      <c r="H6" s="249">
        <f t="shared" si="1"/>
        <v>0</v>
      </c>
      <c r="I6" s="54"/>
      <c r="J6" s="82"/>
      <c r="K6" s="239"/>
      <c r="L6" s="239"/>
      <c r="M6" s="240"/>
      <c r="N6" s="275"/>
      <c r="O6" s="241"/>
      <c r="P6" s="247">
        <f t="shared" si="0"/>
        <v>0</v>
      </c>
      <c r="Q6" s="54"/>
    </row>
    <row r="7" spans="1:17" ht="18.600000000000001" customHeight="1">
      <c r="A7" s="74"/>
      <c r="B7" s="82"/>
      <c r="C7" s="239"/>
      <c r="D7" s="239"/>
      <c r="E7" s="240"/>
      <c r="F7" s="275"/>
      <c r="G7" s="241"/>
      <c r="H7" s="249">
        <f t="shared" si="1"/>
        <v>0</v>
      </c>
      <c r="I7" s="54"/>
      <c r="J7" s="82"/>
      <c r="K7" s="239"/>
      <c r="L7" s="239"/>
      <c r="M7" s="240"/>
      <c r="N7" s="275"/>
      <c r="O7" s="241"/>
      <c r="P7" s="247">
        <f t="shared" si="0"/>
        <v>0</v>
      </c>
      <c r="Q7" s="54"/>
    </row>
    <row r="8" spans="1:17" ht="18.600000000000001" customHeight="1">
      <c r="A8" s="74"/>
      <c r="B8" s="82"/>
      <c r="C8" s="239"/>
      <c r="D8" s="242"/>
      <c r="E8" s="240"/>
      <c r="F8" s="275"/>
      <c r="G8" s="241"/>
      <c r="H8" s="249">
        <f t="shared" si="1"/>
        <v>0</v>
      </c>
      <c r="I8" s="54"/>
      <c r="J8" s="82"/>
      <c r="K8" s="239"/>
      <c r="L8" s="242"/>
      <c r="M8" s="240"/>
      <c r="N8" s="275"/>
      <c r="O8" s="241"/>
      <c r="P8" s="247">
        <f t="shared" si="0"/>
        <v>0</v>
      </c>
      <c r="Q8" s="54"/>
    </row>
    <row r="9" spans="1:17" ht="18.600000000000001" customHeight="1">
      <c r="A9" s="74"/>
      <c r="B9" s="82"/>
      <c r="C9" s="239"/>
      <c r="D9" s="242"/>
      <c r="E9" s="240"/>
      <c r="F9" s="275"/>
      <c r="G9" s="241"/>
      <c r="H9" s="249">
        <f t="shared" si="1"/>
        <v>0</v>
      </c>
      <c r="I9" s="54"/>
      <c r="J9" s="82"/>
      <c r="K9" s="239"/>
      <c r="L9" s="242"/>
      <c r="M9" s="240"/>
      <c r="N9" s="275"/>
      <c r="O9" s="241"/>
      <c r="P9" s="247">
        <f t="shared" si="0"/>
        <v>0</v>
      </c>
      <c r="Q9" s="54"/>
    </row>
    <row r="10" spans="1:17" ht="18.600000000000001" customHeight="1">
      <c r="A10" s="74"/>
      <c r="B10" s="82"/>
      <c r="C10" s="239"/>
      <c r="D10" s="242"/>
      <c r="E10" s="240"/>
      <c r="F10" s="275"/>
      <c r="G10" s="241"/>
      <c r="H10" s="249">
        <f t="shared" si="1"/>
        <v>0</v>
      </c>
      <c r="I10" s="54"/>
      <c r="J10" s="82"/>
      <c r="K10" s="239"/>
      <c r="L10" s="242"/>
      <c r="M10" s="240"/>
      <c r="N10" s="275"/>
      <c r="O10" s="241"/>
      <c r="P10" s="247">
        <f t="shared" si="0"/>
        <v>0</v>
      </c>
      <c r="Q10" s="54"/>
    </row>
    <row r="11" spans="1:17" ht="18.600000000000001" customHeight="1">
      <c r="A11" s="74"/>
      <c r="B11" s="82"/>
      <c r="C11" s="239"/>
      <c r="D11" s="242"/>
      <c r="E11" s="240"/>
      <c r="F11" s="275"/>
      <c r="G11" s="241"/>
      <c r="H11" s="249">
        <f t="shared" si="1"/>
        <v>0</v>
      </c>
      <c r="I11" s="54"/>
      <c r="J11" s="82"/>
      <c r="K11" s="239"/>
      <c r="L11" s="242"/>
      <c r="M11" s="240"/>
      <c r="N11" s="275"/>
      <c r="O11" s="241"/>
      <c r="P11" s="247">
        <f t="shared" si="0"/>
        <v>0</v>
      </c>
      <c r="Q11" s="54"/>
    </row>
    <row r="12" spans="1:17" ht="18.600000000000001" customHeight="1">
      <c r="A12" s="74"/>
      <c r="B12" s="82"/>
      <c r="C12" s="239"/>
      <c r="D12" s="242"/>
      <c r="E12" s="240"/>
      <c r="F12" s="275"/>
      <c r="G12" s="241"/>
      <c r="H12" s="249">
        <f t="shared" si="1"/>
        <v>0</v>
      </c>
      <c r="I12" s="54"/>
      <c r="J12" s="82"/>
      <c r="K12" s="239"/>
      <c r="L12" s="242"/>
      <c r="M12" s="240"/>
      <c r="N12" s="275"/>
      <c r="O12" s="241"/>
      <c r="P12" s="247">
        <f t="shared" si="0"/>
        <v>0</v>
      </c>
      <c r="Q12" s="54"/>
    </row>
    <row r="13" spans="1:17" ht="18.600000000000001" customHeight="1">
      <c r="A13" s="74"/>
      <c r="B13" s="82"/>
      <c r="C13" s="239"/>
      <c r="D13" s="242"/>
      <c r="E13" s="240"/>
      <c r="F13" s="275"/>
      <c r="G13" s="241"/>
      <c r="H13" s="249">
        <f t="shared" si="1"/>
        <v>0</v>
      </c>
      <c r="I13" s="54"/>
      <c r="J13" s="82"/>
      <c r="K13" s="239"/>
      <c r="L13" s="242"/>
      <c r="M13" s="240"/>
      <c r="N13" s="275"/>
      <c r="O13" s="241"/>
      <c r="P13" s="247">
        <f t="shared" si="0"/>
        <v>0</v>
      </c>
      <c r="Q13" s="54"/>
    </row>
    <row r="14" spans="1:17" ht="18.600000000000001" customHeight="1">
      <c r="A14" s="74"/>
      <c r="B14" s="82"/>
      <c r="C14" s="239"/>
      <c r="D14" s="242"/>
      <c r="E14" s="240"/>
      <c r="F14" s="275"/>
      <c r="G14" s="241"/>
      <c r="H14" s="249">
        <f t="shared" si="1"/>
        <v>0</v>
      </c>
      <c r="I14" s="54"/>
      <c r="J14" s="82"/>
      <c r="K14" s="239"/>
      <c r="L14" s="242"/>
      <c r="M14" s="240"/>
      <c r="N14" s="275"/>
      <c r="O14" s="241"/>
      <c r="P14" s="247">
        <f t="shared" si="0"/>
        <v>0</v>
      </c>
      <c r="Q14" s="54"/>
    </row>
    <row r="15" spans="1:17" ht="18.600000000000001" customHeight="1">
      <c r="A15" s="74"/>
      <c r="B15" s="82"/>
      <c r="C15" s="239"/>
      <c r="D15" s="242"/>
      <c r="E15" s="240"/>
      <c r="F15" s="275"/>
      <c r="G15" s="241"/>
      <c r="H15" s="249">
        <f t="shared" si="1"/>
        <v>0</v>
      </c>
      <c r="I15" s="54"/>
      <c r="J15" s="82"/>
      <c r="K15" s="239"/>
      <c r="L15" s="242"/>
      <c r="M15" s="240"/>
      <c r="N15" s="275"/>
      <c r="O15" s="241"/>
      <c r="P15" s="247">
        <f t="shared" si="0"/>
        <v>0</v>
      </c>
      <c r="Q15" s="54"/>
    </row>
    <row r="16" spans="1:17" ht="18.600000000000001" customHeight="1">
      <c r="A16" s="74"/>
      <c r="B16" s="82"/>
      <c r="C16" s="239"/>
      <c r="D16" s="242"/>
      <c r="E16" s="240"/>
      <c r="F16" s="275"/>
      <c r="G16" s="241"/>
      <c r="H16" s="249">
        <f t="shared" si="1"/>
        <v>0</v>
      </c>
      <c r="I16" s="54"/>
      <c r="J16" s="82"/>
      <c r="K16" s="239"/>
      <c r="L16" s="242"/>
      <c r="M16" s="240"/>
      <c r="N16" s="275"/>
      <c r="O16" s="241"/>
      <c r="P16" s="247">
        <f t="shared" si="0"/>
        <v>0</v>
      </c>
      <c r="Q16" s="54"/>
    </row>
    <row r="17" spans="1:17" ht="18.600000000000001" customHeight="1">
      <c r="A17" s="74"/>
      <c r="B17" s="82"/>
      <c r="C17" s="239"/>
      <c r="D17" s="242"/>
      <c r="E17" s="240"/>
      <c r="F17" s="275"/>
      <c r="G17" s="241"/>
      <c r="H17" s="249">
        <f t="shared" si="1"/>
        <v>0</v>
      </c>
      <c r="I17" s="54"/>
      <c r="J17" s="82"/>
      <c r="K17" s="239"/>
      <c r="L17" s="242"/>
      <c r="M17" s="240"/>
      <c r="N17" s="275"/>
      <c r="O17" s="241"/>
      <c r="P17" s="247">
        <f t="shared" si="0"/>
        <v>0</v>
      </c>
      <c r="Q17" s="54"/>
    </row>
    <row r="18" spans="1:17" ht="18.600000000000001" customHeight="1">
      <c r="A18" s="74"/>
      <c r="B18" s="82"/>
      <c r="C18" s="239"/>
      <c r="D18" s="242"/>
      <c r="E18" s="240"/>
      <c r="F18" s="275"/>
      <c r="G18" s="241"/>
      <c r="H18" s="249">
        <f t="shared" si="1"/>
        <v>0</v>
      </c>
      <c r="I18" s="54"/>
      <c r="J18" s="82"/>
      <c r="K18" s="239"/>
      <c r="L18" s="242"/>
      <c r="M18" s="240"/>
      <c r="N18" s="275"/>
      <c r="O18" s="241"/>
      <c r="P18" s="247">
        <f t="shared" si="0"/>
        <v>0</v>
      </c>
      <c r="Q18" s="54"/>
    </row>
    <row r="19" spans="1:17" ht="18.600000000000001" customHeight="1">
      <c r="A19" s="74"/>
      <c r="B19" s="82"/>
      <c r="C19" s="239"/>
      <c r="D19" s="242"/>
      <c r="E19" s="240"/>
      <c r="F19" s="275"/>
      <c r="G19" s="241"/>
      <c r="H19" s="249">
        <f t="shared" si="1"/>
        <v>0</v>
      </c>
      <c r="I19" s="54"/>
      <c r="J19" s="82"/>
      <c r="K19" s="239"/>
      <c r="L19" s="242"/>
      <c r="M19" s="240"/>
      <c r="N19" s="275"/>
      <c r="O19" s="241"/>
      <c r="P19" s="247">
        <f t="shared" si="0"/>
        <v>0</v>
      </c>
      <c r="Q19" s="54"/>
    </row>
    <row r="20" spans="1:17" ht="18.600000000000001" customHeight="1">
      <c r="A20" s="74"/>
      <c r="B20" s="82"/>
      <c r="C20" s="239"/>
      <c r="D20" s="242"/>
      <c r="E20" s="240"/>
      <c r="F20" s="275"/>
      <c r="G20" s="241"/>
      <c r="H20" s="249">
        <f t="shared" si="1"/>
        <v>0</v>
      </c>
      <c r="I20" s="54"/>
      <c r="J20" s="82"/>
      <c r="K20" s="239"/>
      <c r="L20" s="242"/>
      <c r="M20" s="240"/>
      <c r="N20" s="275"/>
      <c r="O20" s="241"/>
      <c r="P20" s="247">
        <f t="shared" si="0"/>
        <v>0</v>
      </c>
      <c r="Q20" s="54"/>
    </row>
    <row r="21" spans="1:17" ht="18.600000000000001" customHeight="1">
      <c r="A21" s="74"/>
      <c r="B21" s="82"/>
      <c r="C21" s="239"/>
      <c r="D21" s="242"/>
      <c r="E21" s="240"/>
      <c r="F21" s="275"/>
      <c r="G21" s="241"/>
      <c r="H21" s="249">
        <f t="shared" si="1"/>
        <v>0</v>
      </c>
      <c r="I21" s="54"/>
      <c r="J21" s="82"/>
      <c r="K21" s="239"/>
      <c r="L21" s="242"/>
      <c r="M21" s="240"/>
      <c r="N21" s="275"/>
      <c r="O21" s="241"/>
      <c r="P21" s="247">
        <f t="shared" si="0"/>
        <v>0</v>
      </c>
      <c r="Q21" s="54"/>
    </row>
    <row r="22" spans="1:17" ht="18.600000000000001" customHeight="1">
      <c r="A22" s="74"/>
      <c r="B22" s="82"/>
      <c r="C22" s="239"/>
      <c r="D22" s="242"/>
      <c r="E22" s="240"/>
      <c r="F22" s="275"/>
      <c r="G22" s="241"/>
      <c r="H22" s="249">
        <f t="shared" si="1"/>
        <v>0</v>
      </c>
      <c r="I22" s="54"/>
      <c r="J22" s="82"/>
      <c r="K22" s="239"/>
      <c r="L22" s="242"/>
      <c r="M22" s="240"/>
      <c r="N22" s="275"/>
      <c r="O22" s="241"/>
      <c r="P22" s="247">
        <f t="shared" si="0"/>
        <v>0</v>
      </c>
      <c r="Q22" s="54"/>
    </row>
    <row r="23" spans="1:17" ht="18.600000000000001" customHeight="1">
      <c r="A23" s="74"/>
      <c r="B23" s="82"/>
      <c r="C23" s="239"/>
      <c r="D23" s="242"/>
      <c r="E23" s="240"/>
      <c r="F23" s="275"/>
      <c r="G23" s="241"/>
      <c r="H23" s="249">
        <f t="shared" si="1"/>
        <v>0</v>
      </c>
      <c r="I23" s="54"/>
      <c r="J23" s="82"/>
      <c r="K23" s="239"/>
      <c r="L23" s="242"/>
      <c r="M23" s="240"/>
      <c r="N23" s="275"/>
      <c r="O23" s="241"/>
      <c r="P23" s="247">
        <f t="shared" si="0"/>
        <v>0</v>
      </c>
      <c r="Q23" s="54"/>
    </row>
    <row r="24" spans="1:17" ht="18.600000000000001" customHeight="1">
      <c r="A24" s="74"/>
      <c r="B24" s="82"/>
      <c r="C24" s="239"/>
      <c r="D24" s="242"/>
      <c r="E24" s="240"/>
      <c r="F24" s="275"/>
      <c r="G24" s="241"/>
      <c r="H24" s="249">
        <f t="shared" si="1"/>
        <v>0</v>
      </c>
      <c r="I24" s="54"/>
      <c r="J24" s="82"/>
      <c r="K24" s="239"/>
      <c r="L24" s="242"/>
      <c r="M24" s="240"/>
      <c r="N24" s="275"/>
      <c r="O24" s="241"/>
      <c r="P24" s="247">
        <f t="shared" si="0"/>
        <v>0</v>
      </c>
      <c r="Q24" s="54"/>
    </row>
    <row r="25" spans="1:17" ht="18.600000000000001" customHeight="1">
      <c r="A25" s="74"/>
      <c r="B25" s="82"/>
      <c r="C25" s="239"/>
      <c r="D25" s="242"/>
      <c r="E25" s="240"/>
      <c r="F25" s="275"/>
      <c r="G25" s="241"/>
      <c r="H25" s="249">
        <f t="shared" si="1"/>
        <v>0</v>
      </c>
      <c r="I25" s="54"/>
      <c r="J25" s="83"/>
      <c r="K25" s="243"/>
      <c r="L25" s="244"/>
      <c r="M25" s="245"/>
      <c r="N25" s="276"/>
      <c r="O25" s="246"/>
      <c r="P25" s="248">
        <f t="shared" si="0"/>
        <v>0</v>
      </c>
      <c r="Q25" s="54"/>
    </row>
    <row r="26" spans="1:17" ht="18.600000000000001" customHeight="1">
      <c r="A26" s="74"/>
      <c r="B26" s="82"/>
      <c r="C26" s="239"/>
      <c r="D26" s="242"/>
      <c r="E26" s="240"/>
      <c r="F26" s="275"/>
      <c r="G26" s="241"/>
      <c r="H26" s="249">
        <f t="shared" si="1"/>
        <v>0</v>
      </c>
      <c r="I26" s="54"/>
      <c r="J26" s="79"/>
      <c r="K26" s="74"/>
      <c r="L26" s="74"/>
      <c r="M26" s="60"/>
      <c r="N26" s="84" t="s">
        <v>53</v>
      </c>
      <c r="O26" s="512">
        <f>SUM(H3:H27,P3:P25)</f>
        <v>0</v>
      </c>
      <c r="P26" s="513"/>
    </row>
    <row r="27" spans="1:17" ht="18.600000000000001" customHeight="1">
      <c r="A27" s="74"/>
      <c r="B27" s="83"/>
      <c r="C27" s="243"/>
      <c r="D27" s="244"/>
      <c r="E27" s="245"/>
      <c r="F27" s="276"/>
      <c r="G27" s="246"/>
      <c r="H27" s="249">
        <f t="shared" si="1"/>
        <v>0</v>
      </c>
      <c r="I27" s="54"/>
      <c r="N27" s="55" t="s">
        <v>54</v>
      </c>
      <c r="O27" s="513">
        <f>O26</f>
        <v>0</v>
      </c>
      <c r="P27" s="513"/>
    </row>
    <row r="28" spans="1:17" ht="18.600000000000001" customHeight="1">
      <c r="B28" s="79"/>
      <c r="C28" s="74"/>
      <c r="D28" s="74"/>
      <c r="E28" s="60"/>
      <c r="F28" s="80"/>
      <c r="G28" s="81"/>
      <c r="H28" s="56"/>
      <c r="K28" s="514">
        <f>'　請　求　書　'!$D$5</f>
        <v>0</v>
      </c>
      <c r="L28" s="514"/>
      <c r="M28" s="514"/>
      <c r="N28" s="515">
        <f>'　請　求　書　'!$M$4</f>
        <v>0</v>
      </c>
      <c r="O28" s="515"/>
      <c r="P28" s="515"/>
    </row>
    <row r="29" spans="1:17" ht="31.5" customHeight="1">
      <c r="G29" s="511" t="s">
        <v>52</v>
      </c>
      <c r="H29" s="511"/>
      <c r="I29" s="511"/>
      <c r="J29" s="511"/>
      <c r="K29" s="511"/>
      <c r="L29" s="51"/>
      <c r="M29" s="52"/>
      <c r="N29" s="510">
        <f>'　請　求　書　'!O$1</f>
        <v>0</v>
      </c>
      <c r="O29" s="510"/>
      <c r="P29" s="510"/>
    </row>
    <row r="30" spans="1:17" s="46" customFormat="1" ht="18.600000000000001" customHeight="1">
      <c r="B30" s="75" t="s">
        <v>26</v>
      </c>
      <c r="C30" s="76" t="s">
        <v>63</v>
      </c>
      <c r="D30" s="76" t="s">
        <v>64</v>
      </c>
      <c r="E30" s="76" t="s">
        <v>27</v>
      </c>
      <c r="F30" s="77" t="s">
        <v>28</v>
      </c>
      <c r="G30" s="78" t="s">
        <v>29</v>
      </c>
      <c r="H30" s="58" t="s">
        <v>68</v>
      </c>
      <c r="I30" s="59"/>
      <c r="J30" s="75" t="s">
        <v>26</v>
      </c>
      <c r="K30" s="76" t="s">
        <v>63</v>
      </c>
      <c r="L30" s="76" t="s">
        <v>64</v>
      </c>
      <c r="M30" s="76" t="s">
        <v>27</v>
      </c>
      <c r="N30" s="77" t="s">
        <v>28</v>
      </c>
      <c r="O30" s="78" t="s">
        <v>29</v>
      </c>
      <c r="P30" s="58" t="s">
        <v>68</v>
      </c>
      <c r="Q30" s="53"/>
    </row>
    <row r="31" spans="1:17" s="47" customFormat="1" ht="18.600000000000001" customHeight="1">
      <c r="A31" s="73"/>
      <c r="B31" s="82"/>
      <c r="C31" s="239"/>
      <c r="D31" s="239"/>
      <c r="E31" s="240"/>
      <c r="F31" s="275"/>
      <c r="G31" s="241"/>
      <c r="H31" s="249">
        <f>ROUND(F31*G31,0)</f>
        <v>0</v>
      </c>
      <c r="I31" s="57"/>
      <c r="J31" s="82"/>
      <c r="K31" s="239"/>
      <c r="L31" s="239"/>
      <c r="M31" s="240"/>
      <c r="N31" s="275"/>
      <c r="O31" s="241"/>
      <c r="P31" s="247">
        <f t="shared" ref="P31:P53" si="2">ROUND(N31*O31,0)</f>
        <v>0</v>
      </c>
      <c r="Q31" s="57"/>
    </row>
    <row r="32" spans="1:17" ht="18.600000000000001" customHeight="1">
      <c r="A32" s="74"/>
      <c r="B32" s="82"/>
      <c r="C32" s="239"/>
      <c r="D32" s="239"/>
      <c r="E32" s="240"/>
      <c r="F32" s="275"/>
      <c r="G32" s="241"/>
      <c r="H32" s="249">
        <f t="shared" ref="H32:H55" si="3">ROUND(F32*G32,0)</f>
        <v>0</v>
      </c>
      <c r="I32" s="54"/>
      <c r="J32" s="82"/>
      <c r="K32" s="239"/>
      <c r="L32" s="239"/>
      <c r="M32" s="240"/>
      <c r="N32" s="275"/>
      <c r="O32" s="241"/>
      <c r="P32" s="247">
        <f t="shared" si="2"/>
        <v>0</v>
      </c>
      <c r="Q32" s="54"/>
    </row>
    <row r="33" spans="1:17" ht="18.600000000000001" customHeight="1">
      <c r="A33" s="74"/>
      <c r="B33" s="82"/>
      <c r="C33" s="239"/>
      <c r="D33" s="239"/>
      <c r="E33" s="240"/>
      <c r="F33" s="275"/>
      <c r="G33" s="241"/>
      <c r="H33" s="249">
        <f t="shared" si="3"/>
        <v>0</v>
      </c>
      <c r="I33" s="54"/>
      <c r="J33" s="82"/>
      <c r="K33" s="239"/>
      <c r="L33" s="239"/>
      <c r="M33" s="240"/>
      <c r="N33" s="275"/>
      <c r="O33" s="241"/>
      <c r="P33" s="247">
        <f t="shared" si="2"/>
        <v>0</v>
      </c>
      <c r="Q33" s="54"/>
    </row>
    <row r="34" spans="1:17" ht="18.600000000000001" customHeight="1">
      <c r="A34" s="74"/>
      <c r="B34" s="82"/>
      <c r="C34" s="239"/>
      <c r="D34" s="239"/>
      <c r="E34" s="240"/>
      <c r="F34" s="275"/>
      <c r="G34" s="241"/>
      <c r="H34" s="249">
        <f t="shared" si="3"/>
        <v>0</v>
      </c>
      <c r="I34" s="54"/>
      <c r="J34" s="82"/>
      <c r="K34" s="239"/>
      <c r="L34" s="239"/>
      <c r="M34" s="240"/>
      <c r="N34" s="275"/>
      <c r="O34" s="241"/>
      <c r="P34" s="247">
        <f t="shared" si="2"/>
        <v>0</v>
      </c>
      <c r="Q34" s="54"/>
    </row>
    <row r="35" spans="1:17" ht="18.600000000000001" customHeight="1">
      <c r="A35" s="74"/>
      <c r="B35" s="82"/>
      <c r="C35" s="239"/>
      <c r="D35" s="239"/>
      <c r="E35" s="240"/>
      <c r="F35" s="275"/>
      <c r="G35" s="241"/>
      <c r="H35" s="249">
        <f t="shared" si="3"/>
        <v>0</v>
      </c>
      <c r="I35" s="54"/>
      <c r="J35" s="82"/>
      <c r="K35" s="239"/>
      <c r="L35" s="239"/>
      <c r="M35" s="240"/>
      <c r="N35" s="275"/>
      <c r="O35" s="241"/>
      <c r="P35" s="247">
        <f t="shared" si="2"/>
        <v>0</v>
      </c>
      <c r="Q35" s="54"/>
    </row>
    <row r="36" spans="1:17" ht="18.600000000000001" customHeight="1">
      <c r="A36" s="74"/>
      <c r="B36" s="82"/>
      <c r="C36" s="239"/>
      <c r="D36" s="242"/>
      <c r="E36" s="240"/>
      <c r="F36" s="275"/>
      <c r="G36" s="241"/>
      <c r="H36" s="249">
        <f t="shared" si="3"/>
        <v>0</v>
      </c>
      <c r="I36" s="54"/>
      <c r="J36" s="82"/>
      <c r="K36" s="239"/>
      <c r="L36" s="242"/>
      <c r="M36" s="240"/>
      <c r="N36" s="275"/>
      <c r="O36" s="241"/>
      <c r="P36" s="247">
        <f t="shared" si="2"/>
        <v>0</v>
      </c>
      <c r="Q36" s="54"/>
    </row>
    <row r="37" spans="1:17" ht="18.600000000000001" customHeight="1">
      <c r="A37" s="74"/>
      <c r="B37" s="82"/>
      <c r="C37" s="239"/>
      <c r="D37" s="242"/>
      <c r="E37" s="240"/>
      <c r="F37" s="275"/>
      <c r="G37" s="241"/>
      <c r="H37" s="249">
        <f t="shared" si="3"/>
        <v>0</v>
      </c>
      <c r="I37" s="54"/>
      <c r="J37" s="82"/>
      <c r="K37" s="239"/>
      <c r="L37" s="242"/>
      <c r="M37" s="240"/>
      <c r="N37" s="275"/>
      <c r="O37" s="241"/>
      <c r="P37" s="247">
        <f t="shared" si="2"/>
        <v>0</v>
      </c>
      <c r="Q37" s="54"/>
    </row>
    <row r="38" spans="1:17" ht="18.600000000000001" customHeight="1">
      <c r="A38" s="74"/>
      <c r="B38" s="82"/>
      <c r="C38" s="239"/>
      <c r="D38" s="242"/>
      <c r="E38" s="240"/>
      <c r="F38" s="275"/>
      <c r="G38" s="241"/>
      <c r="H38" s="249">
        <f t="shared" si="3"/>
        <v>0</v>
      </c>
      <c r="I38" s="54"/>
      <c r="J38" s="82"/>
      <c r="K38" s="239"/>
      <c r="L38" s="242"/>
      <c r="M38" s="240"/>
      <c r="N38" s="275"/>
      <c r="O38" s="241"/>
      <c r="P38" s="247">
        <f t="shared" si="2"/>
        <v>0</v>
      </c>
      <c r="Q38" s="54"/>
    </row>
    <row r="39" spans="1:17" ht="18.600000000000001" customHeight="1">
      <c r="A39" s="74"/>
      <c r="B39" s="82"/>
      <c r="C39" s="239"/>
      <c r="D39" s="242"/>
      <c r="E39" s="240"/>
      <c r="F39" s="275"/>
      <c r="G39" s="241"/>
      <c r="H39" s="249">
        <f t="shared" si="3"/>
        <v>0</v>
      </c>
      <c r="I39" s="54"/>
      <c r="J39" s="82"/>
      <c r="K39" s="239"/>
      <c r="L39" s="242"/>
      <c r="M39" s="240"/>
      <c r="N39" s="275"/>
      <c r="O39" s="241"/>
      <c r="P39" s="247">
        <f t="shared" si="2"/>
        <v>0</v>
      </c>
      <c r="Q39" s="54"/>
    </row>
    <row r="40" spans="1:17" ht="18.600000000000001" customHeight="1">
      <c r="A40" s="74"/>
      <c r="B40" s="82"/>
      <c r="C40" s="239"/>
      <c r="D40" s="242"/>
      <c r="E40" s="240"/>
      <c r="F40" s="275"/>
      <c r="G40" s="241"/>
      <c r="H40" s="249">
        <f t="shared" si="3"/>
        <v>0</v>
      </c>
      <c r="I40" s="54"/>
      <c r="J40" s="82"/>
      <c r="K40" s="239"/>
      <c r="L40" s="242"/>
      <c r="M40" s="240"/>
      <c r="N40" s="275"/>
      <c r="O40" s="241"/>
      <c r="P40" s="247">
        <f t="shared" si="2"/>
        <v>0</v>
      </c>
      <c r="Q40" s="54"/>
    </row>
    <row r="41" spans="1:17" ht="18.600000000000001" customHeight="1">
      <c r="A41" s="74"/>
      <c r="B41" s="82"/>
      <c r="C41" s="239"/>
      <c r="D41" s="242"/>
      <c r="E41" s="240"/>
      <c r="F41" s="275"/>
      <c r="G41" s="241"/>
      <c r="H41" s="249">
        <f t="shared" si="3"/>
        <v>0</v>
      </c>
      <c r="I41" s="54"/>
      <c r="J41" s="82"/>
      <c r="K41" s="239"/>
      <c r="L41" s="242"/>
      <c r="M41" s="240"/>
      <c r="N41" s="275"/>
      <c r="O41" s="241"/>
      <c r="P41" s="247">
        <f t="shared" si="2"/>
        <v>0</v>
      </c>
      <c r="Q41" s="54"/>
    </row>
    <row r="42" spans="1:17" ht="18.600000000000001" customHeight="1">
      <c r="A42" s="74"/>
      <c r="B42" s="82"/>
      <c r="C42" s="239"/>
      <c r="D42" s="242"/>
      <c r="E42" s="240"/>
      <c r="F42" s="275"/>
      <c r="G42" s="241"/>
      <c r="H42" s="249">
        <f t="shared" si="3"/>
        <v>0</v>
      </c>
      <c r="I42" s="54"/>
      <c r="J42" s="82"/>
      <c r="K42" s="239"/>
      <c r="L42" s="242"/>
      <c r="M42" s="240"/>
      <c r="N42" s="275"/>
      <c r="O42" s="241"/>
      <c r="P42" s="247">
        <f t="shared" si="2"/>
        <v>0</v>
      </c>
      <c r="Q42" s="54"/>
    </row>
    <row r="43" spans="1:17" ht="18.600000000000001" customHeight="1">
      <c r="A43" s="74"/>
      <c r="B43" s="82"/>
      <c r="C43" s="239"/>
      <c r="D43" s="242"/>
      <c r="E43" s="240"/>
      <c r="F43" s="275"/>
      <c r="G43" s="241"/>
      <c r="H43" s="249">
        <f t="shared" si="3"/>
        <v>0</v>
      </c>
      <c r="I43" s="54"/>
      <c r="J43" s="82"/>
      <c r="K43" s="239"/>
      <c r="L43" s="242"/>
      <c r="M43" s="240"/>
      <c r="N43" s="275"/>
      <c r="O43" s="241"/>
      <c r="P43" s="247">
        <f t="shared" si="2"/>
        <v>0</v>
      </c>
      <c r="Q43" s="54"/>
    </row>
    <row r="44" spans="1:17" ht="18.600000000000001" customHeight="1">
      <c r="A44" s="74"/>
      <c r="B44" s="82"/>
      <c r="C44" s="239"/>
      <c r="D44" s="242"/>
      <c r="E44" s="240"/>
      <c r="F44" s="275"/>
      <c r="G44" s="241"/>
      <c r="H44" s="249">
        <f t="shared" si="3"/>
        <v>0</v>
      </c>
      <c r="I44" s="54"/>
      <c r="J44" s="82"/>
      <c r="K44" s="239"/>
      <c r="L44" s="242"/>
      <c r="M44" s="240"/>
      <c r="N44" s="275"/>
      <c r="O44" s="241"/>
      <c r="P44" s="247">
        <f t="shared" si="2"/>
        <v>0</v>
      </c>
      <c r="Q44" s="54"/>
    </row>
    <row r="45" spans="1:17" ht="18.600000000000001" customHeight="1">
      <c r="A45" s="74"/>
      <c r="B45" s="82"/>
      <c r="C45" s="239"/>
      <c r="D45" s="242"/>
      <c r="E45" s="240"/>
      <c r="F45" s="275"/>
      <c r="G45" s="241"/>
      <c r="H45" s="249">
        <f t="shared" si="3"/>
        <v>0</v>
      </c>
      <c r="I45" s="54"/>
      <c r="J45" s="82"/>
      <c r="K45" s="239"/>
      <c r="L45" s="242"/>
      <c r="M45" s="240"/>
      <c r="N45" s="275"/>
      <c r="O45" s="241"/>
      <c r="P45" s="247">
        <f t="shared" si="2"/>
        <v>0</v>
      </c>
      <c r="Q45" s="54"/>
    </row>
    <row r="46" spans="1:17" ht="18.600000000000001" customHeight="1">
      <c r="A46" s="74"/>
      <c r="B46" s="82"/>
      <c r="C46" s="239"/>
      <c r="D46" s="242"/>
      <c r="E46" s="240"/>
      <c r="F46" s="275"/>
      <c r="G46" s="241"/>
      <c r="H46" s="249">
        <f t="shared" si="3"/>
        <v>0</v>
      </c>
      <c r="I46" s="54"/>
      <c r="J46" s="82"/>
      <c r="K46" s="239"/>
      <c r="L46" s="242"/>
      <c r="M46" s="240"/>
      <c r="N46" s="275"/>
      <c r="O46" s="241"/>
      <c r="P46" s="247">
        <f t="shared" si="2"/>
        <v>0</v>
      </c>
      <c r="Q46" s="54"/>
    </row>
    <row r="47" spans="1:17" ht="18.600000000000001" customHeight="1">
      <c r="A47" s="74"/>
      <c r="B47" s="82"/>
      <c r="C47" s="239"/>
      <c r="D47" s="242"/>
      <c r="E47" s="240"/>
      <c r="F47" s="275"/>
      <c r="G47" s="241"/>
      <c r="H47" s="249">
        <f t="shared" si="3"/>
        <v>0</v>
      </c>
      <c r="I47" s="54"/>
      <c r="J47" s="82"/>
      <c r="K47" s="239"/>
      <c r="L47" s="242"/>
      <c r="M47" s="240"/>
      <c r="N47" s="275"/>
      <c r="O47" s="241"/>
      <c r="P47" s="247">
        <f t="shared" si="2"/>
        <v>0</v>
      </c>
      <c r="Q47" s="54"/>
    </row>
    <row r="48" spans="1:17" ht="18.600000000000001" customHeight="1">
      <c r="A48" s="74"/>
      <c r="B48" s="82"/>
      <c r="C48" s="239"/>
      <c r="D48" s="242"/>
      <c r="E48" s="240"/>
      <c r="F48" s="275"/>
      <c r="G48" s="241"/>
      <c r="H48" s="249">
        <f t="shared" si="3"/>
        <v>0</v>
      </c>
      <c r="I48" s="54"/>
      <c r="J48" s="82"/>
      <c r="K48" s="239"/>
      <c r="L48" s="242"/>
      <c r="M48" s="240"/>
      <c r="N48" s="275"/>
      <c r="O48" s="241"/>
      <c r="P48" s="247">
        <f t="shared" si="2"/>
        <v>0</v>
      </c>
      <c r="Q48" s="54"/>
    </row>
    <row r="49" spans="1:17" ht="18.600000000000001" customHeight="1">
      <c r="A49" s="74"/>
      <c r="B49" s="82"/>
      <c r="C49" s="239"/>
      <c r="D49" s="242"/>
      <c r="E49" s="240"/>
      <c r="F49" s="275"/>
      <c r="G49" s="241"/>
      <c r="H49" s="249">
        <f t="shared" si="3"/>
        <v>0</v>
      </c>
      <c r="I49" s="54"/>
      <c r="J49" s="82"/>
      <c r="K49" s="239"/>
      <c r="L49" s="242"/>
      <c r="M49" s="240"/>
      <c r="N49" s="275"/>
      <c r="O49" s="241"/>
      <c r="P49" s="247">
        <f t="shared" si="2"/>
        <v>0</v>
      </c>
      <c r="Q49" s="54"/>
    </row>
    <row r="50" spans="1:17" ht="18.600000000000001" customHeight="1">
      <c r="A50" s="74"/>
      <c r="B50" s="82"/>
      <c r="C50" s="239"/>
      <c r="D50" s="242"/>
      <c r="E50" s="240"/>
      <c r="F50" s="275"/>
      <c r="G50" s="241"/>
      <c r="H50" s="249">
        <f t="shared" si="3"/>
        <v>0</v>
      </c>
      <c r="I50" s="54"/>
      <c r="J50" s="82"/>
      <c r="K50" s="239"/>
      <c r="L50" s="242"/>
      <c r="M50" s="240"/>
      <c r="N50" s="275"/>
      <c r="O50" s="241"/>
      <c r="P50" s="247">
        <f t="shared" si="2"/>
        <v>0</v>
      </c>
      <c r="Q50" s="54"/>
    </row>
    <row r="51" spans="1:17" ht="18.600000000000001" customHeight="1">
      <c r="A51" s="74"/>
      <c r="B51" s="82"/>
      <c r="C51" s="239"/>
      <c r="D51" s="242"/>
      <c r="E51" s="240"/>
      <c r="F51" s="275"/>
      <c r="G51" s="241"/>
      <c r="H51" s="249">
        <f t="shared" si="3"/>
        <v>0</v>
      </c>
      <c r="I51" s="54"/>
      <c r="J51" s="82"/>
      <c r="K51" s="239"/>
      <c r="L51" s="242"/>
      <c r="M51" s="240"/>
      <c r="N51" s="275"/>
      <c r="O51" s="241"/>
      <c r="P51" s="247">
        <f t="shared" si="2"/>
        <v>0</v>
      </c>
      <c r="Q51" s="54"/>
    </row>
    <row r="52" spans="1:17" ht="18.600000000000001" customHeight="1">
      <c r="A52" s="74"/>
      <c r="B52" s="82"/>
      <c r="C52" s="239"/>
      <c r="D52" s="242"/>
      <c r="E52" s="240"/>
      <c r="F52" s="275"/>
      <c r="G52" s="241"/>
      <c r="H52" s="249">
        <f t="shared" si="3"/>
        <v>0</v>
      </c>
      <c r="I52" s="54"/>
      <c r="J52" s="82"/>
      <c r="K52" s="239"/>
      <c r="L52" s="242"/>
      <c r="M52" s="240"/>
      <c r="N52" s="275"/>
      <c r="O52" s="241"/>
      <c r="P52" s="247">
        <f t="shared" si="2"/>
        <v>0</v>
      </c>
      <c r="Q52" s="54"/>
    </row>
    <row r="53" spans="1:17" ht="18.600000000000001" customHeight="1">
      <c r="A53" s="74"/>
      <c r="B53" s="82"/>
      <c r="C53" s="239"/>
      <c r="D53" s="242"/>
      <c r="E53" s="240"/>
      <c r="F53" s="275"/>
      <c r="G53" s="241"/>
      <c r="H53" s="249">
        <f t="shared" si="3"/>
        <v>0</v>
      </c>
      <c r="I53" s="54"/>
      <c r="J53" s="83"/>
      <c r="K53" s="243"/>
      <c r="L53" s="244"/>
      <c r="M53" s="245"/>
      <c r="N53" s="276"/>
      <c r="O53" s="246"/>
      <c r="P53" s="248">
        <f t="shared" si="2"/>
        <v>0</v>
      </c>
      <c r="Q53" s="54"/>
    </row>
    <row r="54" spans="1:17" ht="18.600000000000001" customHeight="1">
      <c r="A54" s="74"/>
      <c r="B54" s="82"/>
      <c r="C54" s="239"/>
      <c r="D54" s="242"/>
      <c r="E54" s="240"/>
      <c r="F54" s="275"/>
      <c r="G54" s="241"/>
      <c r="H54" s="249">
        <f t="shared" si="3"/>
        <v>0</v>
      </c>
      <c r="I54" s="54"/>
      <c r="J54" s="79"/>
      <c r="K54" s="74"/>
      <c r="L54" s="74"/>
      <c r="M54" s="60"/>
      <c r="N54" s="84" t="s">
        <v>53</v>
      </c>
      <c r="O54" s="512">
        <f>SUM(H31:H55,P31:P53)</f>
        <v>0</v>
      </c>
      <c r="P54" s="513"/>
    </row>
    <row r="55" spans="1:17" ht="18.600000000000001" customHeight="1">
      <c r="A55" s="74"/>
      <c r="B55" s="83"/>
      <c r="C55" s="243"/>
      <c r="D55" s="244"/>
      <c r="E55" s="245"/>
      <c r="F55" s="276"/>
      <c r="G55" s="246"/>
      <c r="H55" s="249">
        <f t="shared" si="3"/>
        <v>0</v>
      </c>
      <c r="I55" s="54"/>
      <c r="N55" s="55" t="s">
        <v>54</v>
      </c>
      <c r="O55" s="513">
        <f>O27+O54</f>
        <v>0</v>
      </c>
      <c r="P55" s="513"/>
    </row>
    <row r="56" spans="1:17" ht="18.600000000000001" customHeight="1">
      <c r="B56" s="79"/>
      <c r="C56" s="74"/>
      <c r="D56" s="74"/>
      <c r="E56" s="60"/>
      <c r="F56" s="80"/>
      <c r="G56" s="81"/>
      <c r="H56" s="56"/>
      <c r="K56" s="514">
        <f>'　請　求　書　'!$D$5</f>
        <v>0</v>
      </c>
      <c r="L56" s="514"/>
      <c r="M56" s="514"/>
      <c r="N56" s="515">
        <f>'　請　求　書　'!$M$4</f>
        <v>0</v>
      </c>
      <c r="O56" s="515"/>
      <c r="P56" s="515"/>
    </row>
    <row r="57" spans="1:17" ht="31.5" customHeight="1">
      <c r="G57" s="511" t="s">
        <v>52</v>
      </c>
      <c r="H57" s="511"/>
      <c r="I57" s="511"/>
      <c r="J57" s="511"/>
      <c r="K57" s="511"/>
      <c r="L57" s="51"/>
      <c r="M57" s="52"/>
      <c r="N57" s="510">
        <f>'　請　求　書　'!O$1</f>
        <v>0</v>
      </c>
      <c r="O57" s="510"/>
      <c r="P57" s="510"/>
    </row>
    <row r="58" spans="1:17" s="46" customFormat="1" ht="18.600000000000001" customHeight="1">
      <c r="B58" s="75" t="s">
        <v>26</v>
      </c>
      <c r="C58" s="76" t="s">
        <v>63</v>
      </c>
      <c r="D58" s="76" t="s">
        <v>64</v>
      </c>
      <c r="E58" s="76" t="s">
        <v>27</v>
      </c>
      <c r="F58" s="77" t="s">
        <v>28</v>
      </c>
      <c r="G58" s="78" t="s">
        <v>29</v>
      </c>
      <c r="H58" s="58" t="s">
        <v>68</v>
      </c>
      <c r="I58" s="59"/>
      <c r="J58" s="75" t="s">
        <v>26</v>
      </c>
      <c r="K58" s="76" t="s">
        <v>63</v>
      </c>
      <c r="L58" s="76" t="s">
        <v>64</v>
      </c>
      <c r="M58" s="76" t="s">
        <v>27</v>
      </c>
      <c r="N58" s="77" t="s">
        <v>28</v>
      </c>
      <c r="O58" s="78" t="s">
        <v>29</v>
      </c>
      <c r="P58" s="58" t="s">
        <v>68</v>
      </c>
      <c r="Q58" s="53"/>
    </row>
    <row r="59" spans="1:17" s="47" customFormat="1" ht="18.600000000000001" customHeight="1">
      <c r="A59" s="73"/>
      <c r="B59" s="82"/>
      <c r="C59" s="239"/>
      <c r="D59" s="239"/>
      <c r="E59" s="240"/>
      <c r="F59" s="275"/>
      <c r="G59" s="241"/>
      <c r="H59" s="249">
        <f>ROUND(F59*G59,0)</f>
        <v>0</v>
      </c>
      <c r="I59" s="57"/>
      <c r="J59" s="82"/>
      <c r="K59" s="239"/>
      <c r="L59" s="239"/>
      <c r="M59" s="240"/>
      <c r="N59" s="275"/>
      <c r="O59" s="241"/>
      <c r="P59" s="247">
        <f t="shared" ref="P59:P81" si="4">ROUND(N59*O59,0)</f>
        <v>0</v>
      </c>
      <c r="Q59" s="57"/>
    </row>
    <row r="60" spans="1:17" ht="18.600000000000001" customHeight="1">
      <c r="A60" s="74"/>
      <c r="B60" s="82"/>
      <c r="C60" s="239"/>
      <c r="D60" s="239"/>
      <c r="E60" s="240"/>
      <c r="F60" s="275"/>
      <c r="G60" s="241"/>
      <c r="H60" s="249">
        <f t="shared" ref="H60:H83" si="5">ROUND(F60*G60,0)</f>
        <v>0</v>
      </c>
      <c r="I60" s="54"/>
      <c r="J60" s="82"/>
      <c r="K60" s="239"/>
      <c r="L60" s="239"/>
      <c r="M60" s="240"/>
      <c r="N60" s="275"/>
      <c r="O60" s="241"/>
      <c r="P60" s="247">
        <f t="shared" si="4"/>
        <v>0</v>
      </c>
      <c r="Q60" s="54"/>
    </row>
    <row r="61" spans="1:17" ht="18.600000000000001" customHeight="1">
      <c r="A61" s="74"/>
      <c r="B61" s="82"/>
      <c r="C61" s="239"/>
      <c r="D61" s="239"/>
      <c r="E61" s="240"/>
      <c r="F61" s="275"/>
      <c r="G61" s="241"/>
      <c r="H61" s="249">
        <f t="shared" si="5"/>
        <v>0</v>
      </c>
      <c r="I61" s="54"/>
      <c r="J61" s="82"/>
      <c r="K61" s="239"/>
      <c r="L61" s="239"/>
      <c r="M61" s="240"/>
      <c r="N61" s="275"/>
      <c r="O61" s="241"/>
      <c r="P61" s="247">
        <f t="shared" si="4"/>
        <v>0</v>
      </c>
      <c r="Q61" s="54"/>
    </row>
    <row r="62" spans="1:17" ht="18.600000000000001" customHeight="1">
      <c r="A62" s="74"/>
      <c r="B62" s="82"/>
      <c r="C62" s="239"/>
      <c r="D62" s="239"/>
      <c r="E62" s="240"/>
      <c r="F62" s="275"/>
      <c r="G62" s="241"/>
      <c r="H62" s="249">
        <f t="shared" si="5"/>
        <v>0</v>
      </c>
      <c r="I62" s="54"/>
      <c r="J62" s="82"/>
      <c r="K62" s="239"/>
      <c r="L62" s="239"/>
      <c r="M62" s="240"/>
      <c r="N62" s="275"/>
      <c r="O62" s="241"/>
      <c r="P62" s="247">
        <f t="shared" si="4"/>
        <v>0</v>
      </c>
      <c r="Q62" s="54"/>
    </row>
    <row r="63" spans="1:17" ht="18.600000000000001" customHeight="1">
      <c r="A63" s="74"/>
      <c r="B63" s="82"/>
      <c r="C63" s="239"/>
      <c r="D63" s="239"/>
      <c r="E63" s="240"/>
      <c r="F63" s="275"/>
      <c r="G63" s="241"/>
      <c r="H63" s="249">
        <f t="shared" si="5"/>
        <v>0</v>
      </c>
      <c r="I63" s="54"/>
      <c r="J63" s="82"/>
      <c r="K63" s="239"/>
      <c r="L63" s="239"/>
      <c r="M63" s="240"/>
      <c r="N63" s="275"/>
      <c r="O63" s="241"/>
      <c r="P63" s="247">
        <f t="shared" si="4"/>
        <v>0</v>
      </c>
      <c r="Q63" s="54"/>
    </row>
    <row r="64" spans="1:17" ht="18.600000000000001" customHeight="1">
      <c r="A64" s="74"/>
      <c r="B64" s="82"/>
      <c r="C64" s="239"/>
      <c r="D64" s="242"/>
      <c r="E64" s="240"/>
      <c r="F64" s="275"/>
      <c r="G64" s="241"/>
      <c r="H64" s="249">
        <f t="shared" si="5"/>
        <v>0</v>
      </c>
      <c r="I64" s="54"/>
      <c r="J64" s="82"/>
      <c r="K64" s="239"/>
      <c r="L64" s="242"/>
      <c r="M64" s="240"/>
      <c r="N64" s="275"/>
      <c r="O64" s="241"/>
      <c r="P64" s="247">
        <f t="shared" si="4"/>
        <v>0</v>
      </c>
      <c r="Q64" s="54"/>
    </row>
    <row r="65" spans="1:17" ht="18.600000000000001" customHeight="1">
      <c r="A65" s="74"/>
      <c r="B65" s="82"/>
      <c r="C65" s="239"/>
      <c r="D65" s="242"/>
      <c r="E65" s="240"/>
      <c r="F65" s="275"/>
      <c r="G65" s="241"/>
      <c r="H65" s="249">
        <f t="shared" si="5"/>
        <v>0</v>
      </c>
      <c r="I65" s="54"/>
      <c r="J65" s="82"/>
      <c r="K65" s="239"/>
      <c r="L65" s="242"/>
      <c r="M65" s="240"/>
      <c r="N65" s="275"/>
      <c r="O65" s="241"/>
      <c r="P65" s="247">
        <f t="shared" si="4"/>
        <v>0</v>
      </c>
      <c r="Q65" s="54"/>
    </row>
    <row r="66" spans="1:17" ht="18.600000000000001" customHeight="1">
      <c r="A66" s="74"/>
      <c r="B66" s="82"/>
      <c r="C66" s="239"/>
      <c r="D66" s="242"/>
      <c r="E66" s="240"/>
      <c r="F66" s="275"/>
      <c r="G66" s="241"/>
      <c r="H66" s="249">
        <f t="shared" si="5"/>
        <v>0</v>
      </c>
      <c r="I66" s="54"/>
      <c r="J66" s="82"/>
      <c r="K66" s="239"/>
      <c r="L66" s="242"/>
      <c r="M66" s="240"/>
      <c r="N66" s="275"/>
      <c r="O66" s="241"/>
      <c r="P66" s="247">
        <f t="shared" si="4"/>
        <v>0</v>
      </c>
      <c r="Q66" s="54"/>
    </row>
    <row r="67" spans="1:17" ht="18.600000000000001" customHeight="1">
      <c r="A67" s="74"/>
      <c r="B67" s="82"/>
      <c r="C67" s="239"/>
      <c r="D67" s="242"/>
      <c r="E67" s="240"/>
      <c r="F67" s="275"/>
      <c r="G67" s="241"/>
      <c r="H67" s="249">
        <f t="shared" si="5"/>
        <v>0</v>
      </c>
      <c r="I67" s="54"/>
      <c r="J67" s="82"/>
      <c r="K67" s="239"/>
      <c r="L67" s="242"/>
      <c r="M67" s="240"/>
      <c r="N67" s="275"/>
      <c r="O67" s="241"/>
      <c r="P67" s="247">
        <f t="shared" si="4"/>
        <v>0</v>
      </c>
      <c r="Q67" s="54"/>
    </row>
    <row r="68" spans="1:17" ht="18.600000000000001" customHeight="1">
      <c r="A68" s="74"/>
      <c r="B68" s="82"/>
      <c r="C68" s="239"/>
      <c r="D68" s="242"/>
      <c r="E68" s="240"/>
      <c r="F68" s="275"/>
      <c r="G68" s="241"/>
      <c r="H68" s="249">
        <f t="shared" si="5"/>
        <v>0</v>
      </c>
      <c r="I68" s="54"/>
      <c r="J68" s="82"/>
      <c r="K68" s="239"/>
      <c r="L68" s="242"/>
      <c r="M68" s="240"/>
      <c r="N68" s="275"/>
      <c r="O68" s="241"/>
      <c r="P68" s="247">
        <f t="shared" si="4"/>
        <v>0</v>
      </c>
      <c r="Q68" s="54"/>
    </row>
    <row r="69" spans="1:17" ht="18.600000000000001" customHeight="1">
      <c r="A69" s="74"/>
      <c r="B69" s="82"/>
      <c r="C69" s="239"/>
      <c r="D69" s="242"/>
      <c r="E69" s="240"/>
      <c r="F69" s="275"/>
      <c r="G69" s="241"/>
      <c r="H69" s="249">
        <f t="shared" si="5"/>
        <v>0</v>
      </c>
      <c r="I69" s="54"/>
      <c r="J69" s="82"/>
      <c r="K69" s="239"/>
      <c r="L69" s="242"/>
      <c r="M69" s="240"/>
      <c r="N69" s="275"/>
      <c r="O69" s="241"/>
      <c r="P69" s="247">
        <f t="shared" si="4"/>
        <v>0</v>
      </c>
      <c r="Q69" s="54"/>
    </row>
    <row r="70" spans="1:17" ht="18.600000000000001" customHeight="1">
      <c r="A70" s="74"/>
      <c r="B70" s="82"/>
      <c r="C70" s="239"/>
      <c r="D70" s="242"/>
      <c r="E70" s="240"/>
      <c r="F70" s="275"/>
      <c r="G70" s="241"/>
      <c r="H70" s="249">
        <f t="shared" si="5"/>
        <v>0</v>
      </c>
      <c r="I70" s="54"/>
      <c r="J70" s="82"/>
      <c r="K70" s="239"/>
      <c r="L70" s="242"/>
      <c r="M70" s="240"/>
      <c r="N70" s="275"/>
      <c r="O70" s="241"/>
      <c r="P70" s="247">
        <f t="shared" si="4"/>
        <v>0</v>
      </c>
      <c r="Q70" s="54"/>
    </row>
    <row r="71" spans="1:17" ht="18.600000000000001" customHeight="1">
      <c r="A71" s="74"/>
      <c r="B71" s="82"/>
      <c r="C71" s="239"/>
      <c r="D71" s="242"/>
      <c r="E71" s="240"/>
      <c r="F71" s="275"/>
      <c r="G71" s="241"/>
      <c r="H71" s="249">
        <f t="shared" si="5"/>
        <v>0</v>
      </c>
      <c r="I71" s="54"/>
      <c r="J71" s="82"/>
      <c r="K71" s="239"/>
      <c r="L71" s="242"/>
      <c r="M71" s="240"/>
      <c r="N71" s="275"/>
      <c r="O71" s="241"/>
      <c r="P71" s="247">
        <f t="shared" si="4"/>
        <v>0</v>
      </c>
      <c r="Q71" s="54"/>
    </row>
    <row r="72" spans="1:17" ht="18.600000000000001" customHeight="1">
      <c r="A72" s="74"/>
      <c r="B72" s="82"/>
      <c r="C72" s="239"/>
      <c r="D72" s="242"/>
      <c r="E72" s="240"/>
      <c r="F72" s="275"/>
      <c r="G72" s="241"/>
      <c r="H72" s="249">
        <f t="shared" si="5"/>
        <v>0</v>
      </c>
      <c r="I72" s="54"/>
      <c r="J72" s="82"/>
      <c r="K72" s="239"/>
      <c r="L72" s="242"/>
      <c r="M72" s="240"/>
      <c r="N72" s="275"/>
      <c r="O72" s="241"/>
      <c r="P72" s="247">
        <f t="shared" si="4"/>
        <v>0</v>
      </c>
      <c r="Q72" s="54"/>
    </row>
    <row r="73" spans="1:17" ht="18.600000000000001" customHeight="1">
      <c r="A73" s="74"/>
      <c r="B73" s="82"/>
      <c r="C73" s="239"/>
      <c r="D73" s="242"/>
      <c r="E73" s="240"/>
      <c r="F73" s="275"/>
      <c r="G73" s="241"/>
      <c r="H73" s="249">
        <f t="shared" si="5"/>
        <v>0</v>
      </c>
      <c r="I73" s="54"/>
      <c r="J73" s="82"/>
      <c r="K73" s="239"/>
      <c r="L73" s="242"/>
      <c r="M73" s="240"/>
      <c r="N73" s="275"/>
      <c r="O73" s="241"/>
      <c r="P73" s="247">
        <f t="shared" si="4"/>
        <v>0</v>
      </c>
      <c r="Q73" s="54"/>
    </row>
    <row r="74" spans="1:17" ht="18.600000000000001" customHeight="1">
      <c r="A74" s="74"/>
      <c r="B74" s="82"/>
      <c r="C74" s="239"/>
      <c r="D74" s="242"/>
      <c r="E74" s="240"/>
      <c r="F74" s="275"/>
      <c r="G74" s="241"/>
      <c r="H74" s="249">
        <f t="shared" si="5"/>
        <v>0</v>
      </c>
      <c r="I74" s="54"/>
      <c r="J74" s="82"/>
      <c r="K74" s="239"/>
      <c r="L74" s="242"/>
      <c r="M74" s="240"/>
      <c r="N74" s="275"/>
      <c r="O74" s="241"/>
      <c r="P74" s="247">
        <f t="shared" si="4"/>
        <v>0</v>
      </c>
      <c r="Q74" s="54"/>
    </row>
    <row r="75" spans="1:17" ht="18.600000000000001" customHeight="1">
      <c r="A75" s="74"/>
      <c r="B75" s="82"/>
      <c r="C75" s="239"/>
      <c r="D75" s="242"/>
      <c r="E75" s="240"/>
      <c r="F75" s="275"/>
      <c r="G75" s="241"/>
      <c r="H75" s="249">
        <f t="shared" si="5"/>
        <v>0</v>
      </c>
      <c r="I75" s="54"/>
      <c r="J75" s="82"/>
      <c r="K75" s="239"/>
      <c r="L75" s="242"/>
      <c r="M75" s="240"/>
      <c r="N75" s="275"/>
      <c r="O75" s="241"/>
      <c r="P75" s="247">
        <f t="shared" si="4"/>
        <v>0</v>
      </c>
      <c r="Q75" s="54"/>
    </row>
    <row r="76" spans="1:17" ht="18.600000000000001" customHeight="1">
      <c r="A76" s="74"/>
      <c r="B76" s="82"/>
      <c r="C76" s="239"/>
      <c r="D76" s="242"/>
      <c r="E76" s="240"/>
      <c r="F76" s="275"/>
      <c r="G76" s="241"/>
      <c r="H76" s="249">
        <f t="shared" si="5"/>
        <v>0</v>
      </c>
      <c r="I76" s="54"/>
      <c r="J76" s="82"/>
      <c r="K76" s="239"/>
      <c r="L76" s="242"/>
      <c r="M76" s="240"/>
      <c r="N76" s="275"/>
      <c r="O76" s="241"/>
      <c r="P76" s="247">
        <f t="shared" si="4"/>
        <v>0</v>
      </c>
      <c r="Q76" s="54"/>
    </row>
    <row r="77" spans="1:17" ht="18.600000000000001" customHeight="1">
      <c r="A77" s="74"/>
      <c r="B77" s="82"/>
      <c r="C77" s="239"/>
      <c r="D77" s="242"/>
      <c r="E77" s="240"/>
      <c r="F77" s="275"/>
      <c r="G77" s="241"/>
      <c r="H77" s="249">
        <f t="shared" si="5"/>
        <v>0</v>
      </c>
      <c r="I77" s="54"/>
      <c r="J77" s="82"/>
      <c r="K77" s="239"/>
      <c r="L77" s="242"/>
      <c r="M77" s="240"/>
      <c r="N77" s="275"/>
      <c r="O77" s="241"/>
      <c r="P77" s="247">
        <f t="shared" si="4"/>
        <v>0</v>
      </c>
      <c r="Q77" s="54"/>
    </row>
    <row r="78" spans="1:17" ht="18.600000000000001" customHeight="1">
      <c r="A78" s="74"/>
      <c r="B78" s="82"/>
      <c r="C78" s="239"/>
      <c r="D78" s="242"/>
      <c r="E78" s="240"/>
      <c r="F78" s="275"/>
      <c r="G78" s="241"/>
      <c r="H78" s="249">
        <f t="shared" si="5"/>
        <v>0</v>
      </c>
      <c r="I78" s="54"/>
      <c r="J78" s="82"/>
      <c r="K78" s="239"/>
      <c r="L78" s="242"/>
      <c r="M78" s="240"/>
      <c r="N78" s="275"/>
      <c r="O78" s="241"/>
      <c r="P78" s="247">
        <f t="shared" si="4"/>
        <v>0</v>
      </c>
      <c r="Q78" s="54"/>
    </row>
    <row r="79" spans="1:17" ht="18.600000000000001" customHeight="1">
      <c r="A79" s="74"/>
      <c r="B79" s="82"/>
      <c r="C79" s="239"/>
      <c r="D79" s="242"/>
      <c r="E79" s="240"/>
      <c r="F79" s="275"/>
      <c r="G79" s="241"/>
      <c r="H79" s="249">
        <f t="shared" si="5"/>
        <v>0</v>
      </c>
      <c r="I79" s="54"/>
      <c r="J79" s="82"/>
      <c r="K79" s="239"/>
      <c r="L79" s="242"/>
      <c r="M79" s="240"/>
      <c r="N79" s="275"/>
      <c r="O79" s="241"/>
      <c r="P79" s="247">
        <f t="shared" si="4"/>
        <v>0</v>
      </c>
      <c r="Q79" s="54"/>
    </row>
    <row r="80" spans="1:17" ht="18.600000000000001" customHeight="1">
      <c r="A80" s="74"/>
      <c r="B80" s="82"/>
      <c r="C80" s="239"/>
      <c r="D80" s="242"/>
      <c r="E80" s="240"/>
      <c r="F80" s="275"/>
      <c r="G80" s="241"/>
      <c r="H80" s="249">
        <f t="shared" si="5"/>
        <v>0</v>
      </c>
      <c r="I80" s="54"/>
      <c r="J80" s="82"/>
      <c r="K80" s="239"/>
      <c r="L80" s="242"/>
      <c r="M80" s="240"/>
      <c r="N80" s="275"/>
      <c r="O80" s="241"/>
      <c r="P80" s="247">
        <f t="shared" si="4"/>
        <v>0</v>
      </c>
      <c r="Q80" s="54"/>
    </row>
    <row r="81" spans="1:17" ht="18.600000000000001" customHeight="1">
      <c r="A81" s="74"/>
      <c r="B81" s="82"/>
      <c r="C81" s="239"/>
      <c r="D81" s="242"/>
      <c r="E81" s="240"/>
      <c r="F81" s="275"/>
      <c r="G81" s="241"/>
      <c r="H81" s="249">
        <f t="shared" si="5"/>
        <v>0</v>
      </c>
      <c r="I81" s="54"/>
      <c r="J81" s="83"/>
      <c r="K81" s="243"/>
      <c r="L81" s="244"/>
      <c r="M81" s="245"/>
      <c r="N81" s="276"/>
      <c r="O81" s="246"/>
      <c r="P81" s="248">
        <f t="shared" si="4"/>
        <v>0</v>
      </c>
      <c r="Q81" s="54"/>
    </row>
    <row r="82" spans="1:17" ht="18.600000000000001" customHeight="1">
      <c r="A82" s="74"/>
      <c r="B82" s="82"/>
      <c r="C82" s="239"/>
      <c r="D82" s="242"/>
      <c r="E82" s="240"/>
      <c r="F82" s="275"/>
      <c r="G82" s="241"/>
      <c r="H82" s="249">
        <f t="shared" si="5"/>
        <v>0</v>
      </c>
      <c r="I82" s="54"/>
      <c r="J82" s="79"/>
      <c r="K82" s="74"/>
      <c r="L82" s="74"/>
      <c r="M82" s="60"/>
      <c r="N82" s="84" t="s">
        <v>53</v>
      </c>
      <c r="O82" s="512">
        <f>SUM(H59:H83,P59:P81)</f>
        <v>0</v>
      </c>
      <c r="P82" s="513"/>
    </row>
    <row r="83" spans="1:17" ht="18.600000000000001" customHeight="1">
      <c r="A83" s="74"/>
      <c r="B83" s="83"/>
      <c r="C83" s="243"/>
      <c r="D83" s="244"/>
      <c r="E83" s="245"/>
      <c r="F83" s="276"/>
      <c r="G83" s="246"/>
      <c r="H83" s="249">
        <f t="shared" si="5"/>
        <v>0</v>
      </c>
      <c r="I83" s="54"/>
      <c r="N83" s="55" t="s">
        <v>54</v>
      </c>
      <c r="O83" s="513">
        <f>O82+O55</f>
        <v>0</v>
      </c>
      <c r="P83" s="513"/>
    </row>
    <row r="84" spans="1:17" ht="18.600000000000001" customHeight="1">
      <c r="B84" s="79"/>
      <c r="C84" s="74"/>
      <c r="D84" s="74"/>
      <c r="E84" s="60"/>
      <c r="F84" s="80"/>
      <c r="G84" s="81"/>
      <c r="H84" s="56"/>
      <c r="K84" s="514">
        <f>'　請　求　書　'!$D$5</f>
        <v>0</v>
      </c>
      <c r="L84" s="514"/>
      <c r="M84" s="514"/>
      <c r="N84" s="515">
        <f>'　請　求　書　'!$M$4</f>
        <v>0</v>
      </c>
      <c r="O84" s="515"/>
      <c r="P84" s="515"/>
    </row>
    <row r="85" spans="1:17" ht="31.5" customHeight="1">
      <c r="G85" s="511" t="s">
        <v>52</v>
      </c>
      <c r="H85" s="511"/>
      <c r="I85" s="511"/>
      <c r="J85" s="511"/>
      <c r="K85" s="511"/>
      <c r="L85" s="51"/>
      <c r="M85" s="52"/>
      <c r="N85" s="510">
        <f>'　請　求　書　'!O$1</f>
        <v>0</v>
      </c>
      <c r="O85" s="510"/>
      <c r="P85" s="510"/>
    </row>
    <row r="86" spans="1:17" s="46" customFormat="1" ht="18.600000000000001" customHeight="1">
      <c r="B86" s="75" t="s">
        <v>26</v>
      </c>
      <c r="C86" s="76" t="s">
        <v>63</v>
      </c>
      <c r="D86" s="76" t="s">
        <v>64</v>
      </c>
      <c r="E86" s="76" t="s">
        <v>27</v>
      </c>
      <c r="F86" s="77" t="s">
        <v>28</v>
      </c>
      <c r="G86" s="78" t="s">
        <v>29</v>
      </c>
      <c r="H86" s="58" t="s">
        <v>68</v>
      </c>
      <c r="I86" s="59"/>
      <c r="J86" s="75" t="s">
        <v>26</v>
      </c>
      <c r="K86" s="76" t="s">
        <v>63</v>
      </c>
      <c r="L86" s="76" t="s">
        <v>64</v>
      </c>
      <c r="M86" s="76" t="s">
        <v>27</v>
      </c>
      <c r="N86" s="77" t="s">
        <v>28</v>
      </c>
      <c r="O86" s="78" t="s">
        <v>29</v>
      </c>
      <c r="P86" s="58" t="s">
        <v>68</v>
      </c>
      <c r="Q86" s="53"/>
    </row>
    <row r="87" spans="1:17" s="47" customFormat="1" ht="18.600000000000001" customHeight="1">
      <c r="A87" s="73"/>
      <c r="B87" s="82"/>
      <c r="C87" s="239"/>
      <c r="D87" s="239"/>
      <c r="E87" s="240"/>
      <c r="F87" s="275"/>
      <c r="G87" s="241"/>
      <c r="H87" s="249">
        <f>ROUND(F87*G87,0)</f>
        <v>0</v>
      </c>
      <c r="I87" s="57"/>
      <c r="J87" s="82"/>
      <c r="K87" s="239"/>
      <c r="L87" s="239"/>
      <c r="M87" s="240"/>
      <c r="N87" s="275"/>
      <c r="O87" s="241"/>
      <c r="P87" s="247">
        <f t="shared" ref="P87:P109" si="6">ROUND(N87*O87,0)</f>
        <v>0</v>
      </c>
      <c r="Q87" s="57"/>
    </row>
    <row r="88" spans="1:17" ht="18.600000000000001" customHeight="1">
      <c r="A88" s="74"/>
      <c r="B88" s="82"/>
      <c r="C88" s="239"/>
      <c r="D88" s="239"/>
      <c r="E88" s="240"/>
      <c r="F88" s="275"/>
      <c r="G88" s="241"/>
      <c r="H88" s="249">
        <f t="shared" ref="H88:H111" si="7">ROUND(F88*G88,0)</f>
        <v>0</v>
      </c>
      <c r="I88" s="54"/>
      <c r="J88" s="82"/>
      <c r="K88" s="239"/>
      <c r="L88" s="239"/>
      <c r="M88" s="240"/>
      <c r="N88" s="275"/>
      <c r="O88" s="241"/>
      <c r="P88" s="247">
        <f t="shared" si="6"/>
        <v>0</v>
      </c>
      <c r="Q88" s="54"/>
    </row>
    <row r="89" spans="1:17" ht="18.600000000000001" customHeight="1">
      <c r="A89" s="74"/>
      <c r="B89" s="82"/>
      <c r="C89" s="239"/>
      <c r="D89" s="239"/>
      <c r="E89" s="240"/>
      <c r="F89" s="275"/>
      <c r="G89" s="241"/>
      <c r="H89" s="249">
        <f t="shared" si="7"/>
        <v>0</v>
      </c>
      <c r="I89" s="54"/>
      <c r="J89" s="82"/>
      <c r="K89" s="239"/>
      <c r="L89" s="239"/>
      <c r="M89" s="240"/>
      <c r="N89" s="275"/>
      <c r="O89" s="241"/>
      <c r="P89" s="247">
        <f t="shared" si="6"/>
        <v>0</v>
      </c>
      <c r="Q89" s="54"/>
    </row>
    <row r="90" spans="1:17" ht="18.600000000000001" customHeight="1">
      <c r="A90" s="74"/>
      <c r="B90" s="82"/>
      <c r="C90" s="239"/>
      <c r="D90" s="239"/>
      <c r="E90" s="240"/>
      <c r="F90" s="275"/>
      <c r="G90" s="241"/>
      <c r="H90" s="249">
        <f t="shared" si="7"/>
        <v>0</v>
      </c>
      <c r="I90" s="54"/>
      <c r="J90" s="82"/>
      <c r="K90" s="239"/>
      <c r="L90" s="239"/>
      <c r="M90" s="240"/>
      <c r="N90" s="275"/>
      <c r="O90" s="241"/>
      <c r="P90" s="247">
        <f t="shared" si="6"/>
        <v>0</v>
      </c>
      <c r="Q90" s="54"/>
    </row>
    <row r="91" spans="1:17" ht="18.600000000000001" customHeight="1">
      <c r="A91" s="74"/>
      <c r="B91" s="82"/>
      <c r="C91" s="239"/>
      <c r="D91" s="239"/>
      <c r="E91" s="240"/>
      <c r="F91" s="275"/>
      <c r="G91" s="241"/>
      <c r="H91" s="249">
        <f t="shared" si="7"/>
        <v>0</v>
      </c>
      <c r="I91" s="54"/>
      <c r="J91" s="82"/>
      <c r="K91" s="239"/>
      <c r="L91" s="239"/>
      <c r="M91" s="240"/>
      <c r="N91" s="275"/>
      <c r="O91" s="241"/>
      <c r="P91" s="247">
        <f t="shared" si="6"/>
        <v>0</v>
      </c>
      <c r="Q91" s="54"/>
    </row>
    <row r="92" spans="1:17" ht="18.600000000000001" customHeight="1">
      <c r="A92" s="74"/>
      <c r="B92" s="82"/>
      <c r="C92" s="239"/>
      <c r="D92" s="242"/>
      <c r="E92" s="240"/>
      <c r="F92" s="275"/>
      <c r="G92" s="241"/>
      <c r="H92" s="249">
        <f t="shared" si="7"/>
        <v>0</v>
      </c>
      <c r="I92" s="54"/>
      <c r="J92" s="82"/>
      <c r="K92" s="239"/>
      <c r="L92" s="242"/>
      <c r="M92" s="240"/>
      <c r="N92" s="275"/>
      <c r="O92" s="241"/>
      <c r="P92" s="247">
        <f t="shared" si="6"/>
        <v>0</v>
      </c>
      <c r="Q92" s="54"/>
    </row>
    <row r="93" spans="1:17" ht="18.600000000000001" customHeight="1">
      <c r="A93" s="74"/>
      <c r="B93" s="82"/>
      <c r="C93" s="239"/>
      <c r="D93" s="242"/>
      <c r="E93" s="240"/>
      <c r="F93" s="275"/>
      <c r="G93" s="241"/>
      <c r="H93" s="249">
        <f t="shared" si="7"/>
        <v>0</v>
      </c>
      <c r="I93" s="54"/>
      <c r="J93" s="82"/>
      <c r="K93" s="239"/>
      <c r="L93" s="242"/>
      <c r="M93" s="240"/>
      <c r="N93" s="275"/>
      <c r="O93" s="241"/>
      <c r="P93" s="247">
        <f t="shared" si="6"/>
        <v>0</v>
      </c>
      <c r="Q93" s="54"/>
    </row>
    <row r="94" spans="1:17" ht="18.600000000000001" customHeight="1">
      <c r="A94" s="74"/>
      <c r="B94" s="82"/>
      <c r="C94" s="239"/>
      <c r="D94" s="242"/>
      <c r="E94" s="240"/>
      <c r="F94" s="275"/>
      <c r="G94" s="241"/>
      <c r="H94" s="249">
        <f t="shared" si="7"/>
        <v>0</v>
      </c>
      <c r="I94" s="54"/>
      <c r="J94" s="82"/>
      <c r="K94" s="239"/>
      <c r="L94" s="242"/>
      <c r="M94" s="240"/>
      <c r="N94" s="275"/>
      <c r="O94" s="241"/>
      <c r="P94" s="247">
        <f t="shared" si="6"/>
        <v>0</v>
      </c>
      <c r="Q94" s="54"/>
    </row>
    <row r="95" spans="1:17" ht="18.600000000000001" customHeight="1">
      <c r="A95" s="74"/>
      <c r="B95" s="82"/>
      <c r="C95" s="239"/>
      <c r="D95" s="242"/>
      <c r="E95" s="240"/>
      <c r="F95" s="275"/>
      <c r="G95" s="241"/>
      <c r="H95" s="249">
        <f t="shared" si="7"/>
        <v>0</v>
      </c>
      <c r="I95" s="54"/>
      <c r="J95" s="82"/>
      <c r="K95" s="239"/>
      <c r="L95" s="242"/>
      <c r="M95" s="240"/>
      <c r="N95" s="275"/>
      <c r="O95" s="241"/>
      <c r="P95" s="247">
        <f t="shared" si="6"/>
        <v>0</v>
      </c>
      <c r="Q95" s="54"/>
    </row>
    <row r="96" spans="1:17" ht="18.600000000000001" customHeight="1">
      <c r="A96" s="74"/>
      <c r="B96" s="82"/>
      <c r="C96" s="239"/>
      <c r="D96" s="242"/>
      <c r="E96" s="240"/>
      <c r="F96" s="275"/>
      <c r="G96" s="241"/>
      <c r="H96" s="249">
        <f t="shared" si="7"/>
        <v>0</v>
      </c>
      <c r="I96" s="54"/>
      <c r="J96" s="82"/>
      <c r="K96" s="239"/>
      <c r="L96" s="242"/>
      <c r="M96" s="240"/>
      <c r="N96" s="275"/>
      <c r="O96" s="241"/>
      <c r="P96" s="247">
        <f t="shared" si="6"/>
        <v>0</v>
      </c>
      <c r="Q96" s="54"/>
    </row>
    <row r="97" spans="1:17" ht="18.600000000000001" customHeight="1">
      <c r="A97" s="74"/>
      <c r="B97" s="82"/>
      <c r="C97" s="239"/>
      <c r="D97" s="242"/>
      <c r="E97" s="240"/>
      <c r="F97" s="275"/>
      <c r="G97" s="241"/>
      <c r="H97" s="249">
        <f t="shared" si="7"/>
        <v>0</v>
      </c>
      <c r="I97" s="54"/>
      <c r="J97" s="82"/>
      <c r="K97" s="239"/>
      <c r="L97" s="242"/>
      <c r="M97" s="240"/>
      <c r="N97" s="275"/>
      <c r="O97" s="241"/>
      <c r="P97" s="247">
        <f t="shared" si="6"/>
        <v>0</v>
      </c>
      <c r="Q97" s="54"/>
    </row>
    <row r="98" spans="1:17" ht="18.600000000000001" customHeight="1">
      <c r="A98" s="74"/>
      <c r="B98" s="82"/>
      <c r="C98" s="239"/>
      <c r="D98" s="242"/>
      <c r="E98" s="240"/>
      <c r="F98" s="275"/>
      <c r="G98" s="241"/>
      <c r="H98" s="249">
        <f t="shared" si="7"/>
        <v>0</v>
      </c>
      <c r="I98" s="54"/>
      <c r="J98" s="82"/>
      <c r="K98" s="239"/>
      <c r="L98" s="242"/>
      <c r="M98" s="240"/>
      <c r="N98" s="275"/>
      <c r="O98" s="241"/>
      <c r="P98" s="247">
        <f t="shared" si="6"/>
        <v>0</v>
      </c>
      <c r="Q98" s="54"/>
    </row>
    <row r="99" spans="1:17" ht="18.600000000000001" customHeight="1">
      <c r="A99" s="74"/>
      <c r="B99" s="82"/>
      <c r="C99" s="239"/>
      <c r="D99" s="242"/>
      <c r="E99" s="240"/>
      <c r="F99" s="275"/>
      <c r="G99" s="241"/>
      <c r="H99" s="249">
        <f t="shared" si="7"/>
        <v>0</v>
      </c>
      <c r="I99" s="54"/>
      <c r="J99" s="82"/>
      <c r="K99" s="239"/>
      <c r="L99" s="242"/>
      <c r="M99" s="240"/>
      <c r="N99" s="275"/>
      <c r="O99" s="241"/>
      <c r="P99" s="247">
        <f t="shared" si="6"/>
        <v>0</v>
      </c>
      <c r="Q99" s="54"/>
    </row>
    <row r="100" spans="1:17" ht="18.600000000000001" customHeight="1">
      <c r="A100" s="74"/>
      <c r="B100" s="82"/>
      <c r="C100" s="239"/>
      <c r="D100" s="242"/>
      <c r="E100" s="240"/>
      <c r="F100" s="275"/>
      <c r="G100" s="241"/>
      <c r="H100" s="249">
        <f t="shared" si="7"/>
        <v>0</v>
      </c>
      <c r="I100" s="54"/>
      <c r="J100" s="82"/>
      <c r="K100" s="239"/>
      <c r="L100" s="242"/>
      <c r="M100" s="240"/>
      <c r="N100" s="275"/>
      <c r="O100" s="241"/>
      <c r="P100" s="247">
        <f t="shared" si="6"/>
        <v>0</v>
      </c>
      <c r="Q100" s="54"/>
    </row>
    <row r="101" spans="1:17" ht="18.600000000000001" customHeight="1">
      <c r="A101" s="74"/>
      <c r="B101" s="82"/>
      <c r="C101" s="239"/>
      <c r="D101" s="242"/>
      <c r="E101" s="240"/>
      <c r="F101" s="275"/>
      <c r="G101" s="241"/>
      <c r="H101" s="249">
        <f t="shared" si="7"/>
        <v>0</v>
      </c>
      <c r="I101" s="54"/>
      <c r="J101" s="82"/>
      <c r="K101" s="239"/>
      <c r="L101" s="242"/>
      <c r="M101" s="240"/>
      <c r="N101" s="275"/>
      <c r="O101" s="241"/>
      <c r="P101" s="247">
        <f t="shared" si="6"/>
        <v>0</v>
      </c>
      <c r="Q101" s="54"/>
    </row>
    <row r="102" spans="1:17" ht="18.600000000000001" customHeight="1">
      <c r="A102" s="74"/>
      <c r="B102" s="82"/>
      <c r="C102" s="239"/>
      <c r="D102" s="242"/>
      <c r="E102" s="240"/>
      <c r="F102" s="275"/>
      <c r="G102" s="241"/>
      <c r="H102" s="249">
        <f t="shared" si="7"/>
        <v>0</v>
      </c>
      <c r="I102" s="54"/>
      <c r="J102" s="82"/>
      <c r="K102" s="239"/>
      <c r="L102" s="242"/>
      <c r="M102" s="240"/>
      <c r="N102" s="275"/>
      <c r="O102" s="241"/>
      <c r="P102" s="247">
        <f t="shared" si="6"/>
        <v>0</v>
      </c>
      <c r="Q102" s="54"/>
    </row>
    <row r="103" spans="1:17" ht="18.600000000000001" customHeight="1">
      <c r="A103" s="74"/>
      <c r="B103" s="82"/>
      <c r="C103" s="239"/>
      <c r="D103" s="242"/>
      <c r="E103" s="240"/>
      <c r="F103" s="275"/>
      <c r="G103" s="241"/>
      <c r="H103" s="249">
        <f t="shared" si="7"/>
        <v>0</v>
      </c>
      <c r="I103" s="54"/>
      <c r="J103" s="82"/>
      <c r="K103" s="239"/>
      <c r="L103" s="242"/>
      <c r="M103" s="240"/>
      <c r="N103" s="275"/>
      <c r="O103" s="241"/>
      <c r="P103" s="247">
        <f t="shared" si="6"/>
        <v>0</v>
      </c>
      <c r="Q103" s="54"/>
    </row>
    <row r="104" spans="1:17" ht="18.600000000000001" customHeight="1">
      <c r="A104" s="74"/>
      <c r="B104" s="82"/>
      <c r="C104" s="239"/>
      <c r="D104" s="242"/>
      <c r="E104" s="240"/>
      <c r="F104" s="275"/>
      <c r="G104" s="241"/>
      <c r="H104" s="249">
        <f t="shared" si="7"/>
        <v>0</v>
      </c>
      <c r="I104" s="54"/>
      <c r="J104" s="82"/>
      <c r="K104" s="239"/>
      <c r="L104" s="242"/>
      <c r="M104" s="240"/>
      <c r="N104" s="275"/>
      <c r="O104" s="241"/>
      <c r="P104" s="247">
        <f t="shared" si="6"/>
        <v>0</v>
      </c>
      <c r="Q104" s="54"/>
    </row>
    <row r="105" spans="1:17" ht="18.600000000000001" customHeight="1">
      <c r="A105" s="74"/>
      <c r="B105" s="82"/>
      <c r="C105" s="239"/>
      <c r="D105" s="242"/>
      <c r="E105" s="240"/>
      <c r="F105" s="275"/>
      <c r="G105" s="241"/>
      <c r="H105" s="249">
        <f t="shared" si="7"/>
        <v>0</v>
      </c>
      <c r="I105" s="54"/>
      <c r="J105" s="82"/>
      <c r="K105" s="239"/>
      <c r="L105" s="242"/>
      <c r="M105" s="240"/>
      <c r="N105" s="275"/>
      <c r="O105" s="241"/>
      <c r="P105" s="247">
        <f t="shared" si="6"/>
        <v>0</v>
      </c>
      <c r="Q105" s="54"/>
    </row>
    <row r="106" spans="1:17" ht="18.600000000000001" customHeight="1">
      <c r="A106" s="74"/>
      <c r="B106" s="82"/>
      <c r="C106" s="239"/>
      <c r="D106" s="242"/>
      <c r="E106" s="240"/>
      <c r="F106" s="275"/>
      <c r="G106" s="241"/>
      <c r="H106" s="249">
        <f t="shared" si="7"/>
        <v>0</v>
      </c>
      <c r="I106" s="54"/>
      <c r="J106" s="82"/>
      <c r="K106" s="239"/>
      <c r="L106" s="242"/>
      <c r="M106" s="240"/>
      <c r="N106" s="275"/>
      <c r="O106" s="241"/>
      <c r="P106" s="247">
        <f t="shared" si="6"/>
        <v>0</v>
      </c>
      <c r="Q106" s="54"/>
    </row>
    <row r="107" spans="1:17" ht="18.600000000000001" customHeight="1">
      <c r="A107" s="74"/>
      <c r="B107" s="82"/>
      <c r="C107" s="239"/>
      <c r="D107" s="242"/>
      <c r="E107" s="240"/>
      <c r="F107" s="275"/>
      <c r="G107" s="241"/>
      <c r="H107" s="249">
        <f t="shared" si="7"/>
        <v>0</v>
      </c>
      <c r="I107" s="54"/>
      <c r="J107" s="82"/>
      <c r="K107" s="239"/>
      <c r="L107" s="242"/>
      <c r="M107" s="240"/>
      <c r="N107" s="275"/>
      <c r="O107" s="241"/>
      <c r="P107" s="247">
        <f t="shared" si="6"/>
        <v>0</v>
      </c>
      <c r="Q107" s="54"/>
    </row>
    <row r="108" spans="1:17" ht="18.600000000000001" customHeight="1">
      <c r="A108" s="74"/>
      <c r="B108" s="82"/>
      <c r="C108" s="239"/>
      <c r="D108" s="242"/>
      <c r="E108" s="240"/>
      <c r="F108" s="275"/>
      <c r="G108" s="241"/>
      <c r="H108" s="249">
        <f t="shared" si="7"/>
        <v>0</v>
      </c>
      <c r="I108" s="54"/>
      <c r="J108" s="82"/>
      <c r="K108" s="239"/>
      <c r="L108" s="242"/>
      <c r="M108" s="240"/>
      <c r="N108" s="275"/>
      <c r="O108" s="241"/>
      <c r="P108" s="247">
        <f t="shared" si="6"/>
        <v>0</v>
      </c>
      <c r="Q108" s="54"/>
    </row>
    <row r="109" spans="1:17" ht="18.600000000000001" customHeight="1">
      <c r="A109" s="74"/>
      <c r="B109" s="82"/>
      <c r="C109" s="239"/>
      <c r="D109" s="242"/>
      <c r="E109" s="240"/>
      <c r="F109" s="275"/>
      <c r="G109" s="241"/>
      <c r="H109" s="249">
        <f t="shared" si="7"/>
        <v>0</v>
      </c>
      <c r="I109" s="54"/>
      <c r="J109" s="83"/>
      <c r="K109" s="243"/>
      <c r="L109" s="244"/>
      <c r="M109" s="245"/>
      <c r="N109" s="276"/>
      <c r="O109" s="246"/>
      <c r="P109" s="248">
        <f t="shared" si="6"/>
        <v>0</v>
      </c>
      <c r="Q109" s="54"/>
    </row>
    <row r="110" spans="1:17" ht="18.600000000000001" customHeight="1">
      <c r="A110" s="74"/>
      <c r="B110" s="82"/>
      <c r="C110" s="239"/>
      <c r="D110" s="242"/>
      <c r="E110" s="240"/>
      <c r="F110" s="275"/>
      <c r="G110" s="241"/>
      <c r="H110" s="249">
        <f t="shared" si="7"/>
        <v>0</v>
      </c>
      <c r="I110" s="54"/>
      <c r="J110" s="79"/>
      <c r="K110" s="74"/>
      <c r="L110" s="74"/>
      <c r="M110" s="60"/>
      <c r="N110" s="84" t="s">
        <v>53</v>
      </c>
      <c r="O110" s="512">
        <f>SUM(H87:H111,P87:P109)</f>
        <v>0</v>
      </c>
      <c r="P110" s="513"/>
    </row>
    <row r="111" spans="1:17" ht="18.600000000000001" customHeight="1">
      <c r="A111" s="74"/>
      <c r="B111" s="83"/>
      <c r="C111" s="243"/>
      <c r="D111" s="244"/>
      <c r="E111" s="245"/>
      <c r="F111" s="276"/>
      <c r="G111" s="246"/>
      <c r="H111" s="249">
        <f t="shared" si="7"/>
        <v>0</v>
      </c>
      <c r="I111" s="54"/>
      <c r="N111" s="55" t="s">
        <v>54</v>
      </c>
      <c r="O111" s="513">
        <f>O110+O83</f>
        <v>0</v>
      </c>
      <c r="P111" s="513"/>
    </row>
    <row r="112" spans="1:17" ht="18.600000000000001" customHeight="1">
      <c r="B112" s="79"/>
      <c r="C112" s="74"/>
      <c r="D112" s="74"/>
      <c r="E112" s="60"/>
      <c r="F112" s="80"/>
      <c r="G112" s="81"/>
      <c r="H112" s="56"/>
      <c r="K112" s="514">
        <f>'　請　求　書　'!$D$5</f>
        <v>0</v>
      </c>
      <c r="L112" s="514"/>
      <c r="M112" s="514"/>
      <c r="N112" s="515">
        <f>'　請　求　書　'!$M$4</f>
        <v>0</v>
      </c>
      <c r="O112" s="515"/>
      <c r="P112" s="515"/>
    </row>
  </sheetData>
  <sheetProtection algorithmName="SHA-512" hashValue="ND85PImDArTbebq7jlugcxc3X5/BpvjKWQR8YCPQZGIAp0xBczN4rHxLyu71p9xWDDtNxZeimAUTM4uFiJ3LSw==" saltValue="cDVRMCwy7LIvR34iqu+svg==" spinCount="100000" sheet="1" objects="1" scenarios="1"/>
  <mergeCells count="24">
    <mergeCell ref="G85:K85"/>
    <mergeCell ref="N85:P85"/>
    <mergeCell ref="O110:P110"/>
    <mergeCell ref="O111:P111"/>
    <mergeCell ref="K112:M112"/>
    <mergeCell ref="N112:P112"/>
    <mergeCell ref="G57:K57"/>
    <mergeCell ref="N57:P57"/>
    <mergeCell ref="O82:P82"/>
    <mergeCell ref="O83:P83"/>
    <mergeCell ref="K84:M84"/>
    <mergeCell ref="N84:P84"/>
    <mergeCell ref="G29:K29"/>
    <mergeCell ref="N29:P29"/>
    <mergeCell ref="O54:P54"/>
    <mergeCell ref="O55:P55"/>
    <mergeCell ref="K56:M56"/>
    <mergeCell ref="N56:P56"/>
    <mergeCell ref="N1:P1"/>
    <mergeCell ref="G1:K1"/>
    <mergeCell ref="O26:P26"/>
    <mergeCell ref="K28:M28"/>
    <mergeCell ref="N28:P28"/>
    <mergeCell ref="O27:P27"/>
  </mergeCells>
  <phoneticPr fontId="8"/>
  <printOptions horizontalCentered="1"/>
  <pageMargins left="0.59055118110236227" right="0.35" top="0.86614173228346458" bottom="0.26" header="0.59" footer="0.28000000000000003"/>
  <pageSetup paperSize="9" orientation="landscape" blackAndWhite="1" r:id="rId1"/>
  <headerFooter>
    <oddHeader>&amp;R&amp;"ＭＳ Ｐ明朝,標準"&amp;9改定日　2019.10. 1</oddHeader>
    <oddFooter>&amp;CＰ－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4"/>
  <sheetViews>
    <sheetView view="pageBreakPreview" topLeftCell="A4" zoomScaleNormal="100" zoomScaleSheetLayoutView="100" workbookViewId="0">
      <selection activeCell="F28" sqref="F28"/>
    </sheetView>
  </sheetViews>
  <sheetFormatPr defaultColWidth="9" defaultRowHeight="21" customHeight="1"/>
  <cols>
    <col min="1" max="1" width="4.375" style="1" customWidth="1"/>
    <col min="2" max="2" width="16.375" style="1" customWidth="1"/>
    <col min="3" max="3" width="15.375" style="1" customWidth="1"/>
    <col min="4" max="4" width="3.75" style="5" customWidth="1"/>
    <col min="5" max="5" width="6.625" style="6" customWidth="1"/>
    <col min="6" max="6" width="8.375" style="1" customWidth="1"/>
    <col min="7" max="7" width="9.5" style="1" customWidth="1"/>
    <col min="8" max="8" width="6.625" style="6" customWidth="1"/>
    <col min="9" max="9" width="4.5" style="1" customWidth="1"/>
    <col min="10" max="10" width="9.5" style="1" customWidth="1"/>
    <col min="11" max="11" width="6.625" style="6" customWidth="1"/>
    <col min="12" max="12" width="9.5" style="1" customWidth="1"/>
    <col min="13" max="13" width="6.625" style="6" customWidth="1"/>
    <col min="14" max="14" width="4.5" style="1" customWidth="1"/>
    <col min="15" max="15" width="9.5" style="1" customWidth="1"/>
    <col min="16" max="16" width="6.625" style="6" customWidth="1"/>
    <col min="17" max="17" width="4.5" style="1" customWidth="1"/>
    <col min="18" max="18" width="9.5" style="1" customWidth="1"/>
    <col min="19" max="16384" width="9" style="1"/>
  </cols>
  <sheetData>
    <row r="1" spans="1:18" ht="29.25" customHeight="1">
      <c r="A1" s="32"/>
      <c r="B1" s="32"/>
      <c r="C1" s="32"/>
      <c r="D1" s="36"/>
      <c r="E1" s="37"/>
      <c r="F1" s="41" t="s">
        <v>75</v>
      </c>
      <c r="G1" s="38"/>
      <c r="H1" s="37"/>
      <c r="I1" s="32"/>
      <c r="J1" s="32"/>
      <c r="K1" s="37"/>
      <c r="L1" s="32"/>
      <c r="M1" s="37"/>
      <c r="N1" s="32"/>
      <c r="O1" s="32"/>
      <c r="P1" s="37"/>
      <c r="Q1" s="32"/>
      <c r="R1" s="39" t="s">
        <v>23</v>
      </c>
    </row>
    <row r="2" spans="1:18" s="12" customFormat="1" ht="15.75" customHeight="1">
      <c r="A2" s="9"/>
      <c r="B2" s="9"/>
      <c r="C2" s="9"/>
      <c r="D2" s="10"/>
      <c r="E2" s="11"/>
      <c r="F2" s="9"/>
      <c r="G2" s="9"/>
      <c r="H2" s="9"/>
      <c r="I2" s="9"/>
      <c r="J2" s="9"/>
      <c r="K2" s="11"/>
      <c r="L2" s="9"/>
      <c r="M2" s="9"/>
      <c r="N2" s="11"/>
      <c r="O2" s="9"/>
      <c r="P2" s="9"/>
      <c r="Q2" s="9"/>
      <c r="R2" s="40"/>
    </row>
    <row r="3" spans="1:18" s="12" customFormat="1" ht="21" customHeight="1">
      <c r="A3" s="9"/>
      <c r="B3" s="17" t="s">
        <v>11</v>
      </c>
      <c r="C3" s="534">
        <f>'　請　求　書　'!D5</f>
        <v>0</v>
      </c>
      <c r="D3" s="534"/>
      <c r="E3" s="534"/>
      <c r="F3" s="534"/>
      <c r="G3" s="534"/>
      <c r="H3" s="11"/>
      <c r="I3" s="9"/>
      <c r="J3" s="9"/>
      <c r="K3" s="11"/>
      <c r="L3" s="9"/>
      <c r="M3" s="11"/>
      <c r="N3" s="9"/>
      <c r="O3" s="537">
        <f>'　請　求　書　'!O1</f>
        <v>0</v>
      </c>
      <c r="P3" s="537"/>
      <c r="Q3" s="537"/>
      <c r="R3" s="537"/>
    </row>
    <row r="4" spans="1:18" s="12" customFormat="1" ht="21" customHeight="1">
      <c r="A4" s="9"/>
      <c r="B4" s="7" t="s">
        <v>12</v>
      </c>
      <c r="C4" s="533">
        <f>'　請　求　書　'!M4</f>
        <v>0</v>
      </c>
      <c r="D4" s="533"/>
      <c r="E4" s="533"/>
      <c r="F4" s="533"/>
      <c r="G4" s="533"/>
      <c r="H4" s="11"/>
      <c r="I4" s="8"/>
      <c r="J4" s="8" t="s">
        <v>16</v>
      </c>
      <c r="K4" s="535">
        <f>'　請　求　書　'!D6</f>
        <v>0</v>
      </c>
      <c r="L4" s="535"/>
      <c r="M4" s="535"/>
      <c r="N4" s="535"/>
      <c r="O4" s="535"/>
      <c r="P4" s="535"/>
      <c r="Q4" s="535"/>
      <c r="R4" s="9"/>
    </row>
    <row r="5" spans="1:18" s="12" customFormat="1" ht="21" customHeight="1">
      <c r="A5" s="9"/>
      <c r="B5" s="17" t="s">
        <v>13</v>
      </c>
      <c r="C5" s="16">
        <f>G24</f>
        <v>0</v>
      </c>
      <c r="D5" s="11"/>
      <c r="E5" s="536" t="s">
        <v>19</v>
      </c>
      <c r="F5" s="536"/>
      <c r="G5" s="13" t="s">
        <v>21</v>
      </c>
      <c r="H5" s="11"/>
      <c r="I5" s="8"/>
      <c r="J5" s="8" t="s">
        <v>14</v>
      </c>
      <c r="K5" s="538">
        <v>43739</v>
      </c>
      <c r="L5" s="538"/>
      <c r="M5" s="94" t="s">
        <v>86</v>
      </c>
      <c r="N5" s="539">
        <v>43921</v>
      </c>
      <c r="O5" s="539"/>
      <c r="P5" s="539"/>
      <c r="Q5" s="8"/>
      <c r="R5" s="9"/>
    </row>
    <row r="6" spans="1:18" s="12" customFormat="1" ht="16.5" customHeight="1" thickBot="1">
      <c r="A6" s="9"/>
      <c r="B6" s="9"/>
      <c r="C6" s="9"/>
      <c r="D6" s="10"/>
      <c r="E6" s="11"/>
      <c r="F6" s="9"/>
      <c r="G6" s="9"/>
      <c r="H6" s="9"/>
      <c r="I6" s="9"/>
      <c r="J6" s="9"/>
      <c r="K6" s="11"/>
      <c r="L6" s="9"/>
      <c r="M6" s="9"/>
      <c r="N6" s="11"/>
      <c r="O6" s="9"/>
      <c r="P6" s="9"/>
      <c r="Q6" s="9"/>
      <c r="R6" s="9"/>
    </row>
    <row r="7" spans="1:18" ht="21" customHeight="1" thickTop="1">
      <c r="A7" s="32"/>
      <c r="B7" s="96" t="s">
        <v>88</v>
      </c>
      <c r="C7" s="95"/>
      <c r="D7" s="526" t="s">
        <v>87</v>
      </c>
      <c r="E7" s="526"/>
      <c r="F7" s="526"/>
      <c r="G7" s="527"/>
      <c r="H7" s="32"/>
      <c r="I7" s="528" t="s">
        <v>89</v>
      </c>
      <c r="J7" s="529"/>
      <c r="K7" s="529"/>
      <c r="L7" s="95"/>
      <c r="M7" s="95"/>
      <c r="N7" s="526" t="s">
        <v>87</v>
      </c>
      <c r="O7" s="526"/>
      <c r="P7" s="526"/>
      <c r="Q7" s="527"/>
      <c r="R7" s="32"/>
    </row>
    <row r="8" spans="1:18" ht="27.75" customHeight="1">
      <c r="A8" s="32"/>
      <c r="B8" s="525" t="s">
        <v>18</v>
      </c>
      <c r="C8" s="520"/>
      <c r="D8" s="520"/>
      <c r="E8" s="520"/>
      <c r="F8" s="520"/>
      <c r="G8" s="521"/>
      <c r="H8" s="32"/>
      <c r="I8" s="519" t="s">
        <v>76</v>
      </c>
      <c r="J8" s="520"/>
      <c r="K8" s="520"/>
      <c r="L8" s="520"/>
      <c r="M8" s="520"/>
      <c r="N8" s="520"/>
      <c r="O8" s="520"/>
      <c r="P8" s="520"/>
      <c r="Q8" s="521"/>
      <c r="R8" s="32"/>
    </row>
    <row r="9" spans="1:18" ht="21" customHeight="1" thickBot="1">
      <c r="A9" s="32"/>
      <c r="B9" s="516">
        <f>C4</f>
        <v>0</v>
      </c>
      <c r="C9" s="517"/>
      <c r="D9" s="530" t="s">
        <v>90</v>
      </c>
      <c r="E9" s="530"/>
      <c r="F9" s="531"/>
      <c r="G9" s="532"/>
      <c r="H9" s="32"/>
      <c r="I9" s="97"/>
      <c r="J9" s="98"/>
      <c r="K9" s="98"/>
      <c r="L9" s="518" t="s">
        <v>92</v>
      </c>
      <c r="M9" s="518"/>
      <c r="N9" s="518"/>
      <c r="O9" s="518"/>
      <c r="P9" s="518"/>
      <c r="Q9" s="99" t="s">
        <v>91</v>
      </c>
      <c r="R9" s="32"/>
    </row>
    <row r="10" spans="1:18" ht="15.75" customHeight="1" thickTop="1">
      <c r="A10" s="33"/>
      <c r="B10" s="33"/>
      <c r="C10" s="33"/>
      <c r="D10" s="34"/>
      <c r="E10" s="35"/>
      <c r="F10" s="33"/>
      <c r="G10" s="33"/>
      <c r="H10" s="35"/>
      <c r="I10" s="33"/>
      <c r="J10" s="33"/>
      <c r="K10" s="35"/>
      <c r="L10" s="33"/>
      <c r="M10" s="35"/>
      <c r="N10" s="33"/>
      <c r="O10" s="33"/>
      <c r="P10" s="35"/>
      <c r="Q10" s="33"/>
      <c r="R10" s="33"/>
    </row>
    <row r="11" spans="1:18" s="14" customFormat="1" ht="21" customHeight="1">
      <c r="A11" s="522" t="s">
        <v>22</v>
      </c>
      <c r="B11" s="523"/>
      <c r="C11" s="523"/>
      <c r="D11" s="523"/>
      <c r="E11" s="523"/>
      <c r="F11" s="523"/>
      <c r="G11" s="524"/>
      <c r="H11" s="522" t="s">
        <v>15</v>
      </c>
      <c r="I11" s="523"/>
      <c r="J11" s="524"/>
      <c r="K11" s="522" t="s">
        <v>8</v>
      </c>
      <c r="L11" s="524"/>
      <c r="M11" s="522" t="s">
        <v>9</v>
      </c>
      <c r="N11" s="523"/>
      <c r="O11" s="524"/>
      <c r="P11" s="522" t="s">
        <v>10</v>
      </c>
      <c r="Q11" s="523"/>
      <c r="R11" s="524"/>
    </row>
    <row r="12" spans="1:18" s="14" customFormat="1" ht="21" customHeight="1">
      <c r="A12" s="18"/>
      <c r="B12" s="19" t="s">
        <v>6</v>
      </c>
      <c r="C12" s="19" t="s">
        <v>7</v>
      </c>
      <c r="D12" s="19" t="s">
        <v>4</v>
      </c>
      <c r="E12" s="20" t="s">
        <v>1</v>
      </c>
      <c r="F12" s="19" t="s">
        <v>2</v>
      </c>
      <c r="G12" s="21" t="s">
        <v>5</v>
      </c>
      <c r="H12" s="22" t="s">
        <v>1</v>
      </c>
      <c r="I12" s="19" t="s">
        <v>3</v>
      </c>
      <c r="J12" s="21" t="s">
        <v>5</v>
      </c>
      <c r="K12" s="22" t="s">
        <v>1</v>
      </c>
      <c r="L12" s="21" t="s">
        <v>5</v>
      </c>
      <c r="M12" s="22" t="s">
        <v>1</v>
      </c>
      <c r="N12" s="19" t="s">
        <v>3</v>
      </c>
      <c r="O12" s="21" t="s">
        <v>5</v>
      </c>
      <c r="P12" s="22" t="s">
        <v>1</v>
      </c>
      <c r="Q12" s="19" t="s">
        <v>3</v>
      </c>
      <c r="R12" s="21" t="s">
        <v>5</v>
      </c>
    </row>
    <row r="13" spans="1:18" s="14" customFormat="1" ht="21" customHeight="1">
      <c r="D13" s="15"/>
      <c r="E13" s="24"/>
      <c r="F13" s="23"/>
      <c r="G13" s="23"/>
      <c r="H13" s="25"/>
      <c r="I13" s="26"/>
      <c r="J13" s="27"/>
      <c r="K13" s="25"/>
      <c r="L13" s="23"/>
      <c r="M13" s="25"/>
      <c r="N13" s="26"/>
      <c r="O13" s="27"/>
      <c r="P13" s="25"/>
      <c r="Q13" s="26"/>
      <c r="R13" s="23"/>
    </row>
    <row r="14" spans="1:18" s="14" customFormat="1" ht="21" customHeight="1">
      <c r="D14" s="15" t="s">
        <v>0</v>
      </c>
      <c r="E14" s="24">
        <v>1</v>
      </c>
      <c r="F14" s="23"/>
      <c r="G14" s="23"/>
      <c r="H14" s="25"/>
      <c r="I14" s="26" t="e">
        <f>J14/G14</f>
        <v>#DIV/0!</v>
      </c>
      <c r="J14" s="27">
        <f>J47</f>
        <v>0</v>
      </c>
      <c r="K14" s="25"/>
      <c r="L14" s="23">
        <f>L47</f>
        <v>0</v>
      </c>
      <c r="M14" s="25"/>
      <c r="N14" s="26" t="e">
        <f>O14/G14</f>
        <v>#DIV/0!</v>
      </c>
      <c r="O14" s="27">
        <f>O47</f>
        <v>0</v>
      </c>
      <c r="P14" s="25"/>
      <c r="Q14" s="26" t="e">
        <f>R14/G14</f>
        <v>#DIV/0!</v>
      </c>
      <c r="R14" s="23">
        <f>R47</f>
        <v>0</v>
      </c>
    </row>
    <row r="15" spans="1:18" s="14" customFormat="1" ht="21" customHeight="1">
      <c r="D15" s="15"/>
      <c r="E15" s="24"/>
      <c r="F15" s="23"/>
      <c r="G15" s="23"/>
      <c r="H15" s="25"/>
      <c r="I15" s="26"/>
      <c r="J15" s="27"/>
      <c r="K15" s="25"/>
      <c r="L15" s="23"/>
      <c r="M15" s="25"/>
      <c r="N15" s="26"/>
      <c r="O15" s="27"/>
      <c r="P15" s="25"/>
      <c r="Q15" s="26"/>
      <c r="R15" s="23"/>
    </row>
    <row r="16" spans="1:18" s="14" customFormat="1" ht="21" customHeight="1">
      <c r="D16" s="15"/>
      <c r="E16" s="24"/>
      <c r="F16" s="23"/>
      <c r="G16" s="23"/>
      <c r="H16" s="25"/>
      <c r="I16" s="26"/>
      <c r="J16" s="27"/>
      <c r="K16" s="25"/>
      <c r="L16" s="23"/>
      <c r="M16" s="25"/>
      <c r="N16" s="26"/>
      <c r="O16" s="27"/>
      <c r="P16" s="25"/>
      <c r="Q16" s="26"/>
      <c r="R16" s="23"/>
    </row>
    <row r="17" spans="2:18" s="14" customFormat="1" ht="21" customHeight="1">
      <c r="D17" s="15"/>
      <c r="E17" s="24"/>
      <c r="F17" s="23"/>
      <c r="G17" s="23"/>
      <c r="H17" s="25"/>
      <c r="I17" s="26"/>
      <c r="J17" s="27"/>
      <c r="K17" s="25"/>
      <c r="L17" s="23"/>
      <c r="M17" s="25"/>
      <c r="N17" s="26"/>
      <c r="O17" s="27"/>
      <c r="P17" s="25"/>
      <c r="Q17" s="26"/>
      <c r="R17" s="23"/>
    </row>
    <row r="18" spans="2:18" s="14" customFormat="1" ht="21" customHeight="1">
      <c r="D18" s="15"/>
      <c r="E18" s="24"/>
      <c r="F18" s="23"/>
      <c r="G18" s="23"/>
      <c r="H18" s="25"/>
      <c r="I18" s="26"/>
      <c r="J18" s="27"/>
      <c r="K18" s="25"/>
      <c r="L18" s="23"/>
      <c r="M18" s="25"/>
      <c r="N18" s="26"/>
      <c r="O18" s="27"/>
      <c r="P18" s="25"/>
      <c r="Q18" s="26"/>
      <c r="R18" s="23"/>
    </row>
    <row r="19" spans="2:18" s="14" customFormat="1" ht="21" customHeight="1">
      <c r="D19" s="15"/>
      <c r="E19" s="24"/>
      <c r="F19" s="23"/>
      <c r="G19" s="23"/>
      <c r="H19" s="25"/>
      <c r="I19" s="26"/>
      <c r="J19" s="27"/>
      <c r="K19" s="25"/>
      <c r="L19" s="23"/>
      <c r="M19" s="25"/>
      <c r="N19" s="26"/>
      <c r="O19" s="27"/>
      <c r="P19" s="25"/>
      <c r="Q19" s="26"/>
      <c r="R19" s="23"/>
    </row>
    <row r="20" spans="2:18" s="14" customFormat="1" ht="21" customHeight="1">
      <c r="D20" s="15"/>
      <c r="E20" s="24"/>
      <c r="F20" s="23"/>
      <c r="G20" s="23"/>
      <c r="H20" s="25"/>
      <c r="I20" s="26"/>
      <c r="J20" s="27"/>
      <c r="K20" s="25"/>
      <c r="L20" s="23"/>
      <c r="M20" s="25"/>
      <c r="N20" s="26"/>
      <c r="O20" s="27"/>
      <c r="P20" s="25"/>
      <c r="Q20" s="26"/>
      <c r="R20" s="23"/>
    </row>
    <row r="21" spans="2:18" s="14" customFormat="1" ht="21" customHeight="1">
      <c r="D21" s="15"/>
      <c r="E21" s="24"/>
      <c r="F21" s="23"/>
      <c r="G21" s="23"/>
      <c r="H21" s="25"/>
      <c r="I21" s="26"/>
      <c r="J21" s="27"/>
      <c r="K21" s="25"/>
      <c r="L21" s="23"/>
      <c r="M21" s="25"/>
      <c r="N21" s="26"/>
      <c r="O21" s="27"/>
      <c r="P21" s="25"/>
      <c r="Q21" s="26"/>
      <c r="R21" s="23"/>
    </row>
    <row r="22" spans="2:18" s="14" customFormat="1" ht="21" customHeight="1">
      <c r="D22" s="15"/>
      <c r="E22" s="24"/>
      <c r="F22" s="23"/>
      <c r="G22" s="23"/>
      <c r="H22" s="25"/>
      <c r="I22" s="26"/>
      <c r="J22" s="27"/>
      <c r="K22" s="25"/>
      <c r="L22" s="23"/>
      <c r="M22" s="25"/>
      <c r="N22" s="26"/>
      <c r="O22" s="27"/>
      <c r="P22" s="25"/>
      <c r="Q22" s="26"/>
      <c r="R22" s="23"/>
    </row>
    <row r="23" spans="2:18" s="14" customFormat="1" ht="21" customHeight="1">
      <c r="D23" s="15"/>
      <c r="E23" s="24"/>
      <c r="F23" s="23"/>
      <c r="G23" s="23"/>
      <c r="H23" s="25"/>
      <c r="I23" s="26"/>
      <c r="J23" s="27"/>
      <c r="K23" s="25"/>
      <c r="L23" s="23"/>
      <c r="M23" s="25"/>
      <c r="N23" s="26"/>
      <c r="O23" s="27"/>
      <c r="P23" s="25"/>
      <c r="Q23" s="26"/>
      <c r="R23" s="23"/>
    </row>
    <row r="24" spans="2:18" s="14" customFormat="1" ht="21" customHeight="1">
      <c r="B24" s="15" t="s">
        <v>17</v>
      </c>
      <c r="D24" s="15"/>
      <c r="E24" s="24"/>
      <c r="F24" s="23"/>
      <c r="G24" s="23">
        <f>SUM(G12:G23)</f>
        <v>0</v>
      </c>
      <c r="H24" s="25"/>
      <c r="I24" s="26" t="e">
        <f>J24/G24</f>
        <v>#DIV/0!</v>
      </c>
      <c r="J24" s="27">
        <f>SUM(J12:J23)</f>
        <v>0</v>
      </c>
      <c r="K24" s="25"/>
      <c r="L24" s="23">
        <f>SUM(L14:L23)</f>
        <v>0</v>
      </c>
      <c r="M24" s="25"/>
      <c r="N24" s="26" t="e">
        <f>O24/G24</f>
        <v>#DIV/0!</v>
      </c>
      <c r="O24" s="27">
        <f>SUM(O12:O23)</f>
        <v>0</v>
      </c>
      <c r="P24" s="25"/>
      <c r="Q24" s="26" t="e">
        <f>R24/G24</f>
        <v>#DIV/0!</v>
      </c>
      <c r="R24" s="23">
        <f>SUM(R12:R23)</f>
        <v>0</v>
      </c>
    </row>
    <row r="25" spans="2:18" s="14" customFormat="1" ht="21" customHeight="1">
      <c r="D25" s="15"/>
      <c r="E25" s="24"/>
      <c r="F25" s="23"/>
      <c r="G25" s="23"/>
      <c r="H25" s="25"/>
      <c r="I25" s="26"/>
      <c r="J25" s="27"/>
      <c r="K25" s="25"/>
      <c r="L25" s="23"/>
      <c r="M25" s="25"/>
      <c r="N25" s="26"/>
      <c r="O25" s="27"/>
      <c r="P25" s="25"/>
      <c r="Q25" s="26"/>
      <c r="R25" s="23"/>
    </row>
    <row r="26" spans="2:18" s="14" customFormat="1" ht="21" customHeight="1">
      <c r="D26" s="15"/>
      <c r="E26" s="24"/>
      <c r="F26" s="23"/>
      <c r="G26" s="23"/>
      <c r="H26" s="25"/>
      <c r="I26" s="26"/>
      <c r="J26" s="27"/>
      <c r="K26" s="25"/>
      <c r="L26" s="23"/>
      <c r="M26" s="25"/>
      <c r="N26" s="26"/>
      <c r="O26" s="27"/>
      <c r="P26" s="25"/>
      <c r="Q26" s="26"/>
      <c r="R26" s="23"/>
    </row>
    <row r="27" spans="2:18" s="14" customFormat="1" ht="21" customHeight="1">
      <c r="D27" s="15"/>
      <c r="E27" s="24"/>
      <c r="F27" s="23"/>
      <c r="G27" s="23"/>
      <c r="H27" s="25"/>
      <c r="I27" s="28"/>
      <c r="J27" s="27"/>
      <c r="K27" s="25"/>
      <c r="L27" s="27"/>
      <c r="M27" s="25"/>
      <c r="N27" s="28"/>
      <c r="O27" s="27"/>
      <c r="P27" s="25"/>
      <c r="Q27" s="28"/>
      <c r="R27" s="27"/>
    </row>
    <row r="28" spans="2:18" s="14" customFormat="1" ht="21" customHeight="1">
      <c r="D28" s="15"/>
      <c r="E28" s="24"/>
      <c r="F28" s="23"/>
      <c r="G28" s="23"/>
      <c r="H28" s="25"/>
      <c r="I28" s="26"/>
      <c r="J28" s="27"/>
      <c r="K28" s="25"/>
      <c r="L28" s="23"/>
      <c r="M28" s="25"/>
      <c r="N28" s="26"/>
      <c r="O28" s="27"/>
      <c r="P28" s="25"/>
      <c r="Q28" s="26"/>
      <c r="R28" s="23"/>
    </row>
    <row r="29" spans="2:18" s="14" customFormat="1" ht="21" customHeight="1">
      <c r="D29" s="15"/>
      <c r="E29" s="24"/>
      <c r="F29" s="23"/>
      <c r="G29" s="23">
        <f>E29*F29</f>
        <v>0</v>
      </c>
      <c r="H29" s="25">
        <v>50</v>
      </c>
      <c r="I29" s="26" t="e">
        <f>H29/E29</f>
        <v>#DIV/0!</v>
      </c>
      <c r="J29" s="27">
        <f>F29*H29</f>
        <v>0</v>
      </c>
      <c r="K29" s="25">
        <f>M29-H29</f>
        <v>10</v>
      </c>
      <c r="L29" s="27">
        <f>F29*K29</f>
        <v>0</v>
      </c>
      <c r="M29" s="25">
        <v>60</v>
      </c>
      <c r="N29" s="26" t="e">
        <f>M29/E29</f>
        <v>#DIV/0!</v>
      </c>
      <c r="O29" s="27">
        <f>F29*M29</f>
        <v>0</v>
      </c>
      <c r="P29" s="25">
        <f>E29-M29</f>
        <v>-60</v>
      </c>
      <c r="Q29" s="26" t="e">
        <f>P29/E29</f>
        <v>#DIV/0!</v>
      </c>
      <c r="R29" s="27">
        <f>G29-O29</f>
        <v>0</v>
      </c>
    </row>
    <row r="30" spans="2:18" s="14" customFormat="1" ht="21" customHeight="1">
      <c r="D30" s="15"/>
      <c r="E30" s="24"/>
      <c r="F30" s="23"/>
      <c r="G30" s="23"/>
      <c r="H30" s="25"/>
      <c r="I30" s="26"/>
      <c r="J30" s="27"/>
      <c r="K30" s="25"/>
      <c r="L30" s="23"/>
      <c r="M30" s="25"/>
      <c r="N30" s="26"/>
      <c r="O30" s="27"/>
      <c r="P30" s="25"/>
      <c r="Q30" s="26"/>
      <c r="R30" s="23"/>
    </row>
    <row r="31" spans="2:18" s="14" customFormat="1" ht="21" customHeight="1">
      <c r="D31" s="15"/>
      <c r="E31" s="24"/>
      <c r="F31" s="23"/>
      <c r="G31" s="23">
        <f>E31*F31</f>
        <v>0</v>
      </c>
      <c r="H31" s="25">
        <v>50</v>
      </c>
      <c r="I31" s="26" t="e">
        <f>H31/E31</f>
        <v>#DIV/0!</v>
      </c>
      <c r="J31" s="27">
        <f>F31*H31</f>
        <v>0</v>
      </c>
      <c r="K31" s="25">
        <f>M31-H31</f>
        <v>10</v>
      </c>
      <c r="L31" s="27">
        <f>F31*K31</f>
        <v>0</v>
      </c>
      <c r="M31" s="25">
        <v>60</v>
      </c>
      <c r="N31" s="26" t="e">
        <f>M31/E31</f>
        <v>#DIV/0!</v>
      </c>
      <c r="O31" s="27">
        <f>F31*M31</f>
        <v>0</v>
      </c>
      <c r="P31" s="25">
        <f>E31-M31</f>
        <v>-60</v>
      </c>
      <c r="Q31" s="26" t="e">
        <f>P31/E31</f>
        <v>#DIV/0!</v>
      </c>
      <c r="R31" s="27">
        <f>G31-O31</f>
        <v>0</v>
      </c>
    </row>
    <row r="32" spans="2:18" s="14" customFormat="1" ht="21" customHeight="1">
      <c r="D32" s="15"/>
      <c r="E32" s="24"/>
      <c r="F32" s="23"/>
      <c r="G32" s="23"/>
      <c r="H32" s="25"/>
      <c r="I32" s="26"/>
      <c r="J32" s="27"/>
      <c r="K32" s="25"/>
      <c r="L32" s="23"/>
      <c r="M32" s="25"/>
      <c r="N32" s="26"/>
      <c r="O32" s="27"/>
      <c r="P32" s="25"/>
      <c r="Q32" s="26"/>
      <c r="R32" s="23"/>
    </row>
    <row r="33" spans="2:18" s="14" customFormat="1" ht="21" customHeight="1">
      <c r="D33" s="15"/>
      <c r="E33" s="24"/>
      <c r="F33" s="23"/>
      <c r="G33" s="23"/>
      <c r="H33" s="25">
        <v>0.5</v>
      </c>
      <c r="I33" s="26" t="e">
        <f>H33/E33</f>
        <v>#DIV/0!</v>
      </c>
      <c r="J33" s="27">
        <f>G33*H33</f>
        <v>0</v>
      </c>
      <c r="K33" s="25">
        <f>M33-H33</f>
        <v>9.9999999999999978E-2</v>
      </c>
      <c r="L33" s="27">
        <f>F33*K33</f>
        <v>0</v>
      </c>
      <c r="M33" s="25">
        <v>0.6</v>
      </c>
      <c r="N33" s="26" t="e">
        <f>M33/E33</f>
        <v>#DIV/0!</v>
      </c>
      <c r="O33" s="27">
        <f>F33*M33</f>
        <v>0</v>
      </c>
      <c r="P33" s="25">
        <f>E33-M33</f>
        <v>-0.6</v>
      </c>
      <c r="Q33" s="26" t="e">
        <f>P33/E33</f>
        <v>#DIV/0!</v>
      </c>
      <c r="R33" s="27">
        <f>G33-O33</f>
        <v>0</v>
      </c>
    </row>
    <row r="34" spans="2:18" s="14" customFormat="1" ht="21" customHeight="1">
      <c r="D34" s="15"/>
      <c r="E34" s="24"/>
      <c r="F34" s="23"/>
      <c r="G34" s="23"/>
      <c r="H34" s="25"/>
      <c r="I34" s="26"/>
      <c r="J34" s="27"/>
      <c r="K34" s="25"/>
      <c r="L34" s="23"/>
      <c r="M34" s="25"/>
      <c r="N34" s="26"/>
      <c r="O34" s="27"/>
      <c r="P34" s="25"/>
      <c r="Q34" s="26"/>
      <c r="R34" s="23"/>
    </row>
    <row r="35" spans="2:18" s="14" customFormat="1" ht="21" customHeight="1">
      <c r="D35" s="15"/>
      <c r="E35" s="24"/>
      <c r="F35" s="23"/>
      <c r="G35" s="23"/>
      <c r="H35" s="25"/>
      <c r="I35" s="26"/>
      <c r="J35" s="27"/>
      <c r="K35" s="25"/>
      <c r="L35" s="23"/>
      <c r="M35" s="25"/>
      <c r="N35" s="26"/>
      <c r="O35" s="27"/>
      <c r="P35" s="25"/>
      <c r="Q35" s="26"/>
      <c r="R35" s="23"/>
    </row>
    <row r="36" spans="2:18" s="14" customFormat="1" ht="21" customHeight="1">
      <c r="D36" s="15"/>
      <c r="E36" s="24"/>
      <c r="F36" s="23"/>
      <c r="G36" s="23"/>
      <c r="H36" s="25"/>
      <c r="I36" s="26"/>
      <c r="J36" s="27"/>
      <c r="K36" s="25"/>
      <c r="L36" s="23"/>
      <c r="M36" s="25"/>
      <c r="N36" s="26"/>
      <c r="O36" s="27"/>
      <c r="P36" s="25"/>
      <c r="Q36" s="26"/>
      <c r="R36" s="23"/>
    </row>
    <row r="37" spans="2:18" s="14" customFormat="1" ht="21" customHeight="1">
      <c r="D37" s="15"/>
      <c r="E37" s="24"/>
      <c r="F37" s="23"/>
      <c r="G37" s="23"/>
      <c r="H37" s="25"/>
      <c r="I37" s="26"/>
      <c r="J37" s="27"/>
      <c r="K37" s="25"/>
      <c r="L37" s="23"/>
      <c r="M37" s="25"/>
      <c r="N37" s="26"/>
      <c r="O37" s="27"/>
      <c r="P37" s="25"/>
      <c r="Q37" s="26"/>
      <c r="R37" s="23"/>
    </row>
    <row r="38" spans="2:18" s="14" customFormat="1" ht="21" customHeight="1">
      <c r="D38" s="15"/>
      <c r="E38" s="24"/>
      <c r="F38" s="23"/>
      <c r="G38" s="23"/>
      <c r="H38" s="25"/>
      <c r="I38" s="26"/>
      <c r="J38" s="27"/>
      <c r="K38" s="25"/>
      <c r="L38" s="23"/>
      <c r="M38" s="25"/>
      <c r="N38" s="26"/>
      <c r="O38" s="27"/>
      <c r="P38" s="25"/>
      <c r="Q38" s="26"/>
      <c r="R38" s="23"/>
    </row>
    <row r="39" spans="2:18" s="14" customFormat="1" ht="21" customHeight="1">
      <c r="D39" s="15"/>
      <c r="E39" s="24"/>
      <c r="F39" s="23"/>
      <c r="G39" s="23"/>
      <c r="H39" s="25"/>
      <c r="I39" s="26"/>
      <c r="J39" s="27"/>
      <c r="K39" s="25"/>
      <c r="L39" s="23"/>
      <c r="M39" s="25"/>
      <c r="N39" s="26"/>
      <c r="O39" s="27"/>
      <c r="P39" s="25"/>
      <c r="Q39" s="26"/>
      <c r="R39" s="23"/>
    </row>
    <row r="40" spans="2:18" s="14" customFormat="1" ht="21" customHeight="1">
      <c r="D40" s="15"/>
      <c r="E40" s="24"/>
      <c r="F40" s="23"/>
      <c r="G40" s="23"/>
      <c r="H40" s="25"/>
      <c r="I40" s="26"/>
      <c r="J40" s="27"/>
      <c r="K40" s="25"/>
      <c r="L40" s="23"/>
      <c r="M40" s="25"/>
      <c r="N40" s="26"/>
      <c r="O40" s="27"/>
      <c r="P40" s="25"/>
      <c r="Q40" s="26"/>
      <c r="R40" s="23"/>
    </row>
    <row r="41" spans="2:18" s="14" customFormat="1" ht="21" customHeight="1">
      <c r="D41" s="15"/>
      <c r="E41" s="24"/>
      <c r="F41" s="23"/>
      <c r="G41" s="23"/>
      <c r="H41" s="25"/>
      <c r="I41" s="26"/>
      <c r="J41" s="27"/>
      <c r="K41" s="25"/>
      <c r="L41" s="23"/>
      <c r="M41" s="25"/>
      <c r="N41" s="26"/>
      <c r="O41" s="27"/>
      <c r="P41" s="25"/>
      <c r="Q41" s="26"/>
      <c r="R41" s="23"/>
    </row>
    <row r="42" spans="2:18" s="14" customFormat="1" ht="21" customHeight="1">
      <c r="D42" s="15"/>
      <c r="E42" s="24"/>
      <c r="F42" s="23"/>
      <c r="G42" s="23"/>
      <c r="H42" s="25"/>
      <c r="I42" s="26"/>
      <c r="J42" s="27"/>
      <c r="K42" s="25"/>
      <c r="L42" s="23"/>
      <c r="M42" s="25"/>
      <c r="N42" s="26"/>
      <c r="O42" s="27"/>
      <c r="P42" s="25"/>
      <c r="Q42" s="26"/>
      <c r="R42" s="23"/>
    </row>
    <row r="43" spans="2:18" s="14" customFormat="1" ht="21" customHeight="1">
      <c r="D43" s="15"/>
      <c r="E43" s="24"/>
      <c r="F43" s="23"/>
      <c r="G43" s="23"/>
      <c r="H43" s="25"/>
      <c r="I43" s="26"/>
      <c r="J43" s="27"/>
      <c r="K43" s="25"/>
      <c r="L43" s="23"/>
      <c r="M43" s="25"/>
      <c r="N43" s="26"/>
      <c r="O43" s="27"/>
      <c r="P43" s="25"/>
      <c r="Q43" s="26"/>
      <c r="R43" s="23"/>
    </row>
    <row r="44" spans="2:18" s="14" customFormat="1" ht="21" customHeight="1">
      <c r="D44" s="15"/>
      <c r="E44" s="24"/>
      <c r="F44" s="23"/>
      <c r="G44" s="23"/>
      <c r="H44" s="25"/>
      <c r="I44" s="26"/>
      <c r="J44" s="27"/>
      <c r="K44" s="25"/>
      <c r="L44" s="23"/>
      <c r="M44" s="25"/>
      <c r="N44" s="26"/>
      <c r="O44" s="27"/>
      <c r="P44" s="25"/>
      <c r="Q44" s="26"/>
      <c r="R44" s="23"/>
    </row>
    <row r="45" spans="2:18" s="14" customFormat="1" ht="21" customHeight="1">
      <c r="D45" s="15"/>
      <c r="E45" s="24"/>
      <c r="F45" s="23"/>
      <c r="G45" s="23"/>
      <c r="H45" s="25"/>
      <c r="I45" s="26"/>
      <c r="J45" s="27"/>
      <c r="K45" s="25"/>
      <c r="L45" s="23"/>
      <c r="M45" s="25"/>
      <c r="N45" s="26"/>
      <c r="O45" s="27"/>
      <c r="P45" s="25"/>
      <c r="Q45" s="26"/>
      <c r="R45" s="23"/>
    </row>
    <row r="46" spans="2:18" s="14" customFormat="1" ht="21" customHeight="1">
      <c r="D46" s="15"/>
      <c r="E46" s="24"/>
      <c r="F46" s="23"/>
      <c r="G46" s="23"/>
      <c r="H46" s="25"/>
      <c r="I46" s="26"/>
      <c r="J46" s="27"/>
      <c r="K46" s="25"/>
      <c r="L46" s="23"/>
      <c r="M46" s="25"/>
      <c r="N46" s="26"/>
      <c r="O46" s="27"/>
      <c r="P46" s="25"/>
      <c r="Q46" s="26"/>
      <c r="R46" s="23"/>
    </row>
    <row r="47" spans="2:18" s="14" customFormat="1" ht="21" customHeight="1">
      <c r="B47" s="15" t="s">
        <v>20</v>
      </c>
      <c r="D47" s="15"/>
      <c r="E47" s="24"/>
      <c r="F47" s="23"/>
      <c r="G47" s="23">
        <f>SUM(G26:G46)</f>
        <v>0</v>
      </c>
      <c r="H47" s="25"/>
      <c r="I47" s="26" t="e">
        <f>J47/G47</f>
        <v>#DIV/0!</v>
      </c>
      <c r="J47" s="27">
        <f>SUM(J26:J46)</f>
        <v>0</v>
      </c>
      <c r="K47" s="25"/>
      <c r="L47" s="23">
        <f>SUM(L26:L46)</f>
        <v>0</v>
      </c>
      <c r="M47" s="25"/>
      <c r="N47" s="26" t="e">
        <f>O47/G47</f>
        <v>#DIV/0!</v>
      </c>
      <c r="O47" s="27">
        <f>SUM(O26:O46)</f>
        <v>0</v>
      </c>
      <c r="P47" s="25"/>
      <c r="Q47" s="26" t="e">
        <f>R47/G47</f>
        <v>#DIV/0!</v>
      </c>
      <c r="R47" s="23">
        <f>SUM(R26:R46)</f>
        <v>0</v>
      </c>
    </row>
    <row r="48" spans="2:18" s="14" customFormat="1" ht="21" customHeight="1">
      <c r="D48" s="15"/>
      <c r="E48" s="24"/>
      <c r="F48" s="23"/>
      <c r="G48" s="23"/>
      <c r="H48" s="29"/>
      <c r="I48" s="30"/>
      <c r="J48" s="31"/>
      <c r="K48" s="29"/>
      <c r="L48" s="31"/>
      <c r="M48" s="29"/>
      <c r="N48" s="30"/>
      <c r="O48" s="31"/>
      <c r="P48" s="29"/>
      <c r="Q48" s="30"/>
      <c r="R48" s="31"/>
    </row>
    <row r="49" spans="4:16" s="2" customFormat="1" ht="21" customHeight="1">
      <c r="D49" s="3"/>
      <c r="E49" s="4"/>
      <c r="H49" s="4"/>
      <c r="K49" s="4"/>
      <c r="M49" s="4"/>
      <c r="P49" s="4"/>
    </row>
    <row r="50" spans="4:16" s="2" customFormat="1" ht="21" customHeight="1">
      <c r="D50" s="3"/>
      <c r="E50" s="4"/>
      <c r="H50" s="4"/>
      <c r="K50" s="4"/>
      <c r="M50" s="4"/>
      <c r="P50" s="4"/>
    </row>
    <row r="51" spans="4:16" s="2" customFormat="1" ht="21" customHeight="1">
      <c r="D51" s="3"/>
      <c r="E51" s="4"/>
      <c r="H51" s="4"/>
      <c r="K51" s="4"/>
      <c r="M51" s="4"/>
      <c r="P51" s="4"/>
    </row>
    <row r="52" spans="4:16" s="2" customFormat="1" ht="21" customHeight="1">
      <c r="D52" s="3"/>
      <c r="E52" s="4"/>
      <c r="H52" s="4"/>
      <c r="K52" s="4"/>
      <c r="M52" s="4"/>
      <c r="P52" s="4"/>
    </row>
    <row r="53" spans="4:16" s="2" customFormat="1" ht="21" customHeight="1">
      <c r="D53" s="3"/>
      <c r="E53" s="4"/>
      <c r="H53" s="4"/>
      <c r="K53" s="4"/>
      <c r="M53" s="4"/>
      <c r="P53" s="4"/>
    </row>
    <row r="54" spans="4:16" s="2" customFormat="1" ht="21" customHeight="1">
      <c r="D54" s="3"/>
      <c r="E54" s="4"/>
      <c r="H54" s="4"/>
      <c r="K54" s="4"/>
      <c r="M54" s="4"/>
      <c r="P54" s="4"/>
    </row>
  </sheetData>
  <mergeCells count="22">
    <mergeCell ref="C4:G4"/>
    <mergeCell ref="C3:G3"/>
    <mergeCell ref="K4:Q4"/>
    <mergeCell ref="E5:F5"/>
    <mergeCell ref="O3:R3"/>
    <mergeCell ref="K5:L5"/>
    <mergeCell ref="N5:P5"/>
    <mergeCell ref="D7:G7"/>
    <mergeCell ref="I7:K7"/>
    <mergeCell ref="N7:Q7"/>
    <mergeCell ref="D9:E9"/>
    <mergeCell ref="F9:G9"/>
    <mergeCell ref="B9:C9"/>
    <mergeCell ref="L9:M9"/>
    <mergeCell ref="N9:P9"/>
    <mergeCell ref="I8:Q8"/>
    <mergeCell ref="A11:G11"/>
    <mergeCell ref="H11:J11"/>
    <mergeCell ref="K11:L11"/>
    <mergeCell ref="M11:O11"/>
    <mergeCell ref="P11:R11"/>
    <mergeCell ref="B8:G8"/>
  </mergeCells>
  <phoneticPr fontId="3"/>
  <printOptions gridLines="1"/>
  <pageMargins left="0.41" right="0.28000000000000003" top="1.1023622047244095" bottom="0.43307086614173229" header="0.78740157480314965" footer="0.27559055118110237"/>
  <pageSetup paperSize="9" scale="94" orientation="landscape" r:id="rId1"/>
  <headerFooter>
    <oddFooter>&amp;RＰ－　&amp;P</oddFooter>
  </headerFooter>
  <rowBreaks count="1" manualBreakCount="1">
    <brk id="24"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E6BC-6526-4800-A74F-4EAA7FA3A647}">
  <dimension ref="B1:S28"/>
  <sheetViews>
    <sheetView view="pageBreakPreview" zoomScaleNormal="100" zoomScaleSheetLayoutView="100" workbookViewId="0">
      <selection activeCell="I7" sqref="I7"/>
    </sheetView>
  </sheetViews>
  <sheetFormatPr defaultColWidth="8.75" defaultRowHeight="18.600000000000001" customHeight="1"/>
  <cols>
    <col min="1" max="1" width="0.875" style="45" customWidth="1"/>
    <col min="2" max="2" width="4.875" style="48" customWidth="1"/>
    <col min="3" max="3" width="15.75" style="45" customWidth="1"/>
    <col min="4" max="4" width="11.5" style="45" customWidth="1"/>
    <col min="5" max="5" width="4.375" style="46" customWidth="1"/>
    <col min="6" max="6" width="7.875" style="50" customWidth="1"/>
    <col min="7" max="7" width="8.5" style="49" customWidth="1"/>
    <col min="8" max="8" width="10.625" style="49" customWidth="1"/>
    <col min="9" max="9" width="3.875" style="49" customWidth="1"/>
    <col min="10" max="10" width="2" style="45" customWidth="1"/>
    <col min="11" max="11" width="5.625" style="48" customWidth="1"/>
    <col min="12" max="12" width="15.75" style="45" customWidth="1"/>
    <col min="13" max="13" width="11.5" style="45" customWidth="1"/>
    <col min="14" max="14" width="4.375" style="46" customWidth="1"/>
    <col min="15" max="15" width="7.875" style="50" customWidth="1"/>
    <col min="16" max="16" width="8.5" style="49" customWidth="1"/>
    <col min="17" max="17" width="10.625" style="49" customWidth="1"/>
    <col min="18" max="18" width="3.875" style="49" customWidth="1"/>
    <col min="19" max="19" width="0.875" style="45" customWidth="1"/>
    <col min="20" max="16384" width="8.75" style="45"/>
  </cols>
  <sheetData>
    <row r="1" spans="2:19" ht="31.5" customHeight="1">
      <c r="G1" s="511" t="s">
        <v>82</v>
      </c>
      <c r="H1" s="511"/>
      <c r="I1" s="511"/>
      <c r="J1" s="511"/>
      <c r="K1" s="511"/>
      <c r="L1" s="511"/>
      <c r="M1" s="51"/>
      <c r="N1" s="52"/>
      <c r="O1" s="544">
        <f>'　請　求　書　'!O1</f>
        <v>0</v>
      </c>
      <c r="P1" s="544"/>
      <c r="Q1" s="544"/>
      <c r="R1" s="544"/>
    </row>
    <row r="2" spans="2:19" s="46" customFormat="1" ht="18.600000000000001" customHeight="1">
      <c r="B2" s="75" t="s">
        <v>26</v>
      </c>
      <c r="C2" s="76" t="s">
        <v>63</v>
      </c>
      <c r="D2" s="76" t="s">
        <v>64</v>
      </c>
      <c r="E2" s="76" t="s">
        <v>27</v>
      </c>
      <c r="F2" s="77" t="s">
        <v>28</v>
      </c>
      <c r="G2" s="78" t="s">
        <v>81</v>
      </c>
      <c r="H2" s="91" t="s">
        <v>68</v>
      </c>
      <c r="I2" s="90" t="s">
        <v>80</v>
      </c>
      <c r="J2" s="59"/>
      <c r="K2" s="75" t="s">
        <v>26</v>
      </c>
      <c r="L2" s="76" t="s">
        <v>63</v>
      </c>
      <c r="M2" s="76" t="s">
        <v>64</v>
      </c>
      <c r="N2" s="76" t="s">
        <v>27</v>
      </c>
      <c r="O2" s="77" t="s">
        <v>28</v>
      </c>
      <c r="P2" s="78" t="s">
        <v>81</v>
      </c>
      <c r="Q2" s="91" t="s">
        <v>68</v>
      </c>
      <c r="R2" s="90" t="s">
        <v>80</v>
      </c>
      <c r="S2" s="53"/>
    </row>
    <row r="3" spans="2:19" s="47" customFormat="1" ht="18.600000000000001" customHeight="1">
      <c r="B3" s="251"/>
      <c r="C3" s="252"/>
      <c r="D3" s="252"/>
      <c r="E3" s="253"/>
      <c r="F3" s="290"/>
      <c r="G3" s="254"/>
      <c r="H3" s="255">
        <f t="shared" ref="H3:H27" si="0">ROUND(F3*G3,0)</f>
        <v>0</v>
      </c>
      <c r="I3" s="288"/>
      <c r="J3" s="57"/>
      <c r="K3" s="251"/>
      <c r="L3" s="252"/>
      <c r="M3" s="252"/>
      <c r="N3" s="253"/>
      <c r="O3" s="269"/>
      <c r="P3" s="254"/>
      <c r="Q3" s="268">
        <f t="shared" ref="Q3:Q23" si="1">ROUND(O3*P3,0)</f>
        <v>0</v>
      </c>
      <c r="R3" s="288"/>
      <c r="S3" s="57"/>
    </row>
    <row r="4" spans="2:19" ht="18.600000000000001" customHeight="1">
      <c r="B4" s="251"/>
      <c r="C4" s="252"/>
      <c r="D4" s="252"/>
      <c r="E4" s="253"/>
      <c r="F4" s="290"/>
      <c r="G4" s="254"/>
      <c r="H4" s="255">
        <f t="shared" si="0"/>
        <v>0</v>
      </c>
      <c r="I4" s="288"/>
      <c r="J4" s="54"/>
      <c r="K4" s="251"/>
      <c r="L4" s="252"/>
      <c r="M4" s="252"/>
      <c r="N4" s="253"/>
      <c r="O4" s="269"/>
      <c r="P4" s="254"/>
      <c r="Q4" s="268">
        <f t="shared" si="1"/>
        <v>0</v>
      </c>
      <c r="R4" s="288"/>
      <c r="S4" s="54"/>
    </row>
    <row r="5" spans="2:19" ht="18.600000000000001" customHeight="1">
      <c r="B5" s="251"/>
      <c r="C5" s="252"/>
      <c r="D5" s="252"/>
      <c r="E5" s="253"/>
      <c r="F5" s="290"/>
      <c r="G5" s="254"/>
      <c r="H5" s="255">
        <f t="shared" si="0"/>
        <v>0</v>
      </c>
      <c r="I5" s="288"/>
      <c r="J5" s="54"/>
      <c r="K5" s="251"/>
      <c r="L5" s="252"/>
      <c r="M5" s="252"/>
      <c r="N5" s="253"/>
      <c r="O5" s="269"/>
      <c r="P5" s="254"/>
      <c r="Q5" s="268">
        <f t="shared" si="1"/>
        <v>0</v>
      </c>
      <c r="R5" s="288"/>
      <c r="S5" s="54"/>
    </row>
    <row r="6" spans="2:19" ht="18.600000000000001" customHeight="1">
      <c r="B6" s="251"/>
      <c r="C6" s="252"/>
      <c r="D6" s="252"/>
      <c r="E6" s="253"/>
      <c r="F6" s="290"/>
      <c r="G6" s="254"/>
      <c r="H6" s="255">
        <f t="shared" si="0"/>
        <v>0</v>
      </c>
      <c r="I6" s="288"/>
      <c r="J6" s="54"/>
      <c r="K6" s="251"/>
      <c r="L6" s="252"/>
      <c r="M6" s="252"/>
      <c r="N6" s="253"/>
      <c r="O6" s="269"/>
      <c r="P6" s="254"/>
      <c r="Q6" s="268">
        <f t="shared" si="1"/>
        <v>0</v>
      </c>
      <c r="R6" s="288"/>
      <c r="S6" s="54"/>
    </row>
    <row r="7" spans="2:19" ht="18.600000000000001" customHeight="1">
      <c r="B7" s="251"/>
      <c r="C7" s="252"/>
      <c r="D7" s="252"/>
      <c r="E7" s="253"/>
      <c r="F7" s="290"/>
      <c r="G7" s="254"/>
      <c r="H7" s="255">
        <f t="shared" si="0"/>
        <v>0</v>
      </c>
      <c r="I7" s="288"/>
      <c r="J7" s="54"/>
      <c r="K7" s="251"/>
      <c r="L7" s="252"/>
      <c r="M7" s="252"/>
      <c r="N7" s="253"/>
      <c r="O7" s="269"/>
      <c r="P7" s="254"/>
      <c r="Q7" s="268">
        <f t="shared" si="1"/>
        <v>0</v>
      </c>
      <c r="R7" s="288"/>
      <c r="S7" s="54"/>
    </row>
    <row r="8" spans="2:19" ht="18.600000000000001" customHeight="1">
      <c r="B8" s="251"/>
      <c r="C8" s="252"/>
      <c r="D8" s="256"/>
      <c r="E8" s="253"/>
      <c r="F8" s="290"/>
      <c r="G8" s="254"/>
      <c r="H8" s="255">
        <f t="shared" si="0"/>
        <v>0</v>
      </c>
      <c r="I8" s="288"/>
      <c r="J8" s="54"/>
      <c r="K8" s="251"/>
      <c r="L8" s="252"/>
      <c r="M8" s="252"/>
      <c r="N8" s="253"/>
      <c r="O8" s="269"/>
      <c r="P8" s="254"/>
      <c r="Q8" s="268">
        <f t="shared" si="1"/>
        <v>0</v>
      </c>
      <c r="R8" s="288"/>
      <c r="S8" s="54"/>
    </row>
    <row r="9" spans="2:19" ht="18.600000000000001" customHeight="1">
      <c r="B9" s="251"/>
      <c r="C9" s="252"/>
      <c r="D9" s="256"/>
      <c r="E9" s="253"/>
      <c r="F9" s="290"/>
      <c r="G9" s="254"/>
      <c r="H9" s="255">
        <f t="shared" si="0"/>
        <v>0</v>
      </c>
      <c r="I9" s="288"/>
      <c r="J9" s="54"/>
      <c r="K9" s="251"/>
      <c r="L9" s="252"/>
      <c r="M9" s="252"/>
      <c r="N9" s="253"/>
      <c r="O9" s="269"/>
      <c r="P9" s="254">
        <v>0</v>
      </c>
      <c r="Q9" s="268">
        <f t="shared" si="1"/>
        <v>0</v>
      </c>
      <c r="R9" s="288"/>
      <c r="S9" s="54"/>
    </row>
    <row r="10" spans="2:19" ht="18.600000000000001" customHeight="1">
      <c r="B10" s="251"/>
      <c r="C10" s="252"/>
      <c r="D10" s="256"/>
      <c r="E10" s="253"/>
      <c r="F10" s="290"/>
      <c r="G10" s="254"/>
      <c r="H10" s="255">
        <f t="shared" si="0"/>
        <v>0</v>
      </c>
      <c r="I10" s="288"/>
      <c r="J10" s="54"/>
      <c r="K10" s="251"/>
      <c r="L10" s="252"/>
      <c r="M10" s="252"/>
      <c r="N10" s="253"/>
      <c r="O10" s="269"/>
      <c r="P10" s="254"/>
      <c r="Q10" s="268">
        <f t="shared" si="1"/>
        <v>0</v>
      </c>
      <c r="R10" s="288"/>
      <c r="S10" s="54"/>
    </row>
    <row r="11" spans="2:19" ht="18.600000000000001" customHeight="1">
      <c r="B11" s="251"/>
      <c r="C11" s="252"/>
      <c r="D11" s="256"/>
      <c r="E11" s="253"/>
      <c r="F11" s="290"/>
      <c r="G11" s="254"/>
      <c r="H11" s="255">
        <f t="shared" si="0"/>
        <v>0</v>
      </c>
      <c r="I11" s="288"/>
      <c r="J11" s="54"/>
      <c r="K11" s="251"/>
      <c r="L11" s="252"/>
      <c r="M11" s="252"/>
      <c r="N11" s="253"/>
      <c r="O11" s="269"/>
      <c r="P11" s="254"/>
      <c r="Q11" s="268">
        <f t="shared" si="1"/>
        <v>0</v>
      </c>
      <c r="R11" s="288"/>
      <c r="S11" s="54"/>
    </row>
    <row r="12" spans="2:19" ht="18.600000000000001" customHeight="1">
      <c r="B12" s="251"/>
      <c r="C12" s="252"/>
      <c r="D12" s="256"/>
      <c r="E12" s="253"/>
      <c r="F12" s="290"/>
      <c r="G12" s="254"/>
      <c r="H12" s="255">
        <f t="shared" si="0"/>
        <v>0</v>
      </c>
      <c r="I12" s="288"/>
      <c r="J12" s="54"/>
      <c r="K12" s="251"/>
      <c r="L12" s="252"/>
      <c r="M12" s="252"/>
      <c r="N12" s="253"/>
      <c r="O12" s="269"/>
      <c r="P12" s="254"/>
      <c r="Q12" s="268">
        <f t="shared" si="1"/>
        <v>0</v>
      </c>
      <c r="R12" s="288"/>
      <c r="S12" s="54"/>
    </row>
    <row r="13" spans="2:19" ht="18.600000000000001" customHeight="1">
      <c r="B13" s="251"/>
      <c r="C13" s="252"/>
      <c r="D13" s="256"/>
      <c r="E13" s="253"/>
      <c r="F13" s="290"/>
      <c r="G13" s="254"/>
      <c r="H13" s="255">
        <f t="shared" si="0"/>
        <v>0</v>
      </c>
      <c r="I13" s="288"/>
      <c r="J13" s="54"/>
      <c r="K13" s="251"/>
      <c r="L13" s="252"/>
      <c r="M13" s="252"/>
      <c r="N13" s="253"/>
      <c r="O13" s="269"/>
      <c r="P13" s="254"/>
      <c r="Q13" s="268">
        <f t="shared" si="1"/>
        <v>0</v>
      </c>
      <c r="R13" s="288"/>
      <c r="S13" s="54"/>
    </row>
    <row r="14" spans="2:19" ht="18.600000000000001" customHeight="1">
      <c r="B14" s="251"/>
      <c r="C14" s="252"/>
      <c r="D14" s="256"/>
      <c r="E14" s="253"/>
      <c r="F14" s="290"/>
      <c r="G14" s="254"/>
      <c r="H14" s="255">
        <f t="shared" si="0"/>
        <v>0</v>
      </c>
      <c r="I14" s="288"/>
      <c r="J14" s="54"/>
      <c r="K14" s="251"/>
      <c r="L14" s="252"/>
      <c r="M14" s="252"/>
      <c r="N14" s="253"/>
      <c r="O14" s="269"/>
      <c r="P14" s="254"/>
      <c r="Q14" s="268">
        <f t="shared" si="1"/>
        <v>0</v>
      </c>
      <c r="R14" s="288"/>
      <c r="S14" s="54"/>
    </row>
    <row r="15" spans="2:19" ht="18.600000000000001" customHeight="1">
      <c r="B15" s="251"/>
      <c r="C15" s="252"/>
      <c r="D15" s="256"/>
      <c r="E15" s="253"/>
      <c r="F15" s="290"/>
      <c r="G15" s="254"/>
      <c r="H15" s="255">
        <f t="shared" si="0"/>
        <v>0</v>
      </c>
      <c r="I15" s="288"/>
      <c r="J15" s="54"/>
      <c r="K15" s="251"/>
      <c r="L15" s="252"/>
      <c r="M15" s="252"/>
      <c r="N15" s="253"/>
      <c r="O15" s="269"/>
      <c r="P15" s="254"/>
      <c r="Q15" s="268">
        <f t="shared" si="1"/>
        <v>0</v>
      </c>
      <c r="R15" s="288"/>
      <c r="S15" s="54"/>
    </row>
    <row r="16" spans="2:19" ht="18.600000000000001" customHeight="1">
      <c r="B16" s="251"/>
      <c r="C16" s="252"/>
      <c r="D16" s="256"/>
      <c r="E16" s="253"/>
      <c r="F16" s="290"/>
      <c r="G16" s="254"/>
      <c r="H16" s="255">
        <f t="shared" si="0"/>
        <v>0</v>
      </c>
      <c r="I16" s="288"/>
      <c r="J16" s="54"/>
      <c r="K16" s="251"/>
      <c r="L16" s="252"/>
      <c r="M16" s="252"/>
      <c r="N16" s="253"/>
      <c r="O16" s="269"/>
      <c r="P16" s="254"/>
      <c r="Q16" s="268">
        <f t="shared" si="1"/>
        <v>0</v>
      </c>
      <c r="R16" s="288"/>
      <c r="S16" s="54"/>
    </row>
    <row r="17" spans="2:19" ht="18.600000000000001" customHeight="1">
      <c r="B17" s="251"/>
      <c r="C17" s="252"/>
      <c r="D17" s="256"/>
      <c r="E17" s="253"/>
      <c r="F17" s="290"/>
      <c r="G17" s="254"/>
      <c r="H17" s="255">
        <f t="shared" si="0"/>
        <v>0</v>
      </c>
      <c r="I17" s="288"/>
      <c r="J17" s="54"/>
      <c r="K17" s="251"/>
      <c r="L17" s="252"/>
      <c r="M17" s="252"/>
      <c r="N17" s="253"/>
      <c r="O17" s="269"/>
      <c r="P17" s="254"/>
      <c r="Q17" s="268">
        <f t="shared" si="1"/>
        <v>0</v>
      </c>
      <c r="R17" s="288"/>
      <c r="S17" s="54"/>
    </row>
    <row r="18" spans="2:19" ht="18.600000000000001" customHeight="1">
      <c r="B18" s="251"/>
      <c r="C18" s="252"/>
      <c r="D18" s="256"/>
      <c r="E18" s="253"/>
      <c r="F18" s="290"/>
      <c r="G18" s="254"/>
      <c r="H18" s="255">
        <f t="shared" si="0"/>
        <v>0</v>
      </c>
      <c r="I18" s="288"/>
      <c r="J18" s="54"/>
      <c r="K18" s="251"/>
      <c r="L18" s="252"/>
      <c r="M18" s="252"/>
      <c r="N18" s="253"/>
      <c r="O18" s="269"/>
      <c r="P18" s="254"/>
      <c r="Q18" s="268">
        <f t="shared" si="1"/>
        <v>0</v>
      </c>
      <c r="R18" s="288"/>
      <c r="S18" s="54"/>
    </row>
    <row r="19" spans="2:19" ht="18.600000000000001" customHeight="1">
      <c r="B19" s="251"/>
      <c r="C19" s="252"/>
      <c r="D19" s="256"/>
      <c r="E19" s="253"/>
      <c r="F19" s="290"/>
      <c r="G19" s="254"/>
      <c r="H19" s="255">
        <f t="shared" si="0"/>
        <v>0</v>
      </c>
      <c r="I19" s="288"/>
      <c r="J19" s="54"/>
      <c r="K19" s="251"/>
      <c r="L19" s="252"/>
      <c r="M19" s="252"/>
      <c r="N19" s="253"/>
      <c r="O19" s="269"/>
      <c r="P19" s="254"/>
      <c r="Q19" s="268">
        <f t="shared" si="1"/>
        <v>0</v>
      </c>
      <c r="R19" s="288"/>
      <c r="S19" s="54"/>
    </row>
    <row r="20" spans="2:19" ht="18.600000000000001" customHeight="1">
      <c r="B20" s="251"/>
      <c r="C20" s="252"/>
      <c r="D20" s="256"/>
      <c r="E20" s="253"/>
      <c r="F20" s="290"/>
      <c r="G20" s="254"/>
      <c r="H20" s="255">
        <f t="shared" si="0"/>
        <v>0</v>
      </c>
      <c r="I20" s="288"/>
      <c r="J20" s="54"/>
      <c r="K20" s="251"/>
      <c r="L20" s="252"/>
      <c r="M20" s="252"/>
      <c r="N20" s="253"/>
      <c r="O20" s="269"/>
      <c r="P20" s="254"/>
      <c r="Q20" s="268">
        <f t="shared" si="1"/>
        <v>0</v>
      </c>
      <c r="R20" s="288"/>
      <c r="S20" s="54"/>
    </row>
    <row r="21" spans="2:19" ht="18.600000000000001" customHeight="1">
      <c r="B21" s="251"/>
      <c r="C21" s="252"/>
      <c r="D21" s="256"/>
      <c r="E21" s="253"/>
      <c r="F21" s="290"/>
      <c r="G21" s="254"/>
      <c r="H21" s="255">
        <f t="shared" si="0"/>
        <v>0</v>
      </c>
      <c r="I21" s="288"/>
      <c r="J21" s="54"/>
      <c r="K21" s="251"/>
      <c r="L21" s="252"/>
      <c r="M21" s="252"/>
      <c r="N21" s="253"/>
      <c r="O21" s="269"/>
      <c r="P21" s="254"/>
      <c r="Q21" s="268">
        <f t="shared" si="1"/>
        <v>0</v>
      </c>
      <c r="R21" s="288"/>
      <c r="S21" s="54"/>
    </row>
    <row r="22" spans="2:19" ht="18.600000000000001" customHeight="1">
      <c r="B22" s="251"/>
      <c r="C22" s="252"/>
      <c r="D22" s="256"/>
      <c r="E22" s="253"/>
      <c r="F22" s="290"/>
      <c r="G22" s="254"/>
      <c r="H22" s="255">
        <f t="shared" si="0"/>
        <v>0</v>
      </c>
      <c r="I22" s="288"/>
      <c r="J22" s="54"/>
      <c r="K22" s="251"/>
      <c r="L22" s="252"/>
      <c r="M22" s="252"/>
      <c r="N22" s="253"/>
      <c r="O22" s="269"/>
      <c r="P22" s="254"/>
      <c r="Q22" s="268">
        <f t="shared" si="1"/>
        <v>0</v>
      </c>
      <c r="R22" s="288"/>
      <c r="S22" s="54"/>
    </row>
    <row r="23" spans="2:19" ht="18.600000000000001" customHeight="1">
      <c r="B23" s="251"/>
      <c r="C23" s="252"/>
      <c r="D23" s="256"/>
      <c r="E23" s="253"/>
      <c r="F23" s="290"/>
      <c r="G23" s="254"/>
      <c r="H23" s="255">
        <f t="shared" si="0"/>
        <v>0</v>
      </c>
      <c r="I23" s="288"/>
      <c r="J23" s="54"/>
      <c r="K23" s="257"/>
      <c r="L23" s="258"/>
      <c r="M23" s="258"/>
      <c r="N23" s="260"/>
      <c r="O23" s="270"/>
      <c r="P23" s="261"/>
      <c r="Q23" s="268">
        <f t="shared" si="1"/>
        <v>0</v>
      </c>
      <c r="R23" s="288"/>
      <c r="S23" s="54"/>
    </row>
    <row r="24" spans="2:19" ht="18.600000000000001" customHeight="1">
      <c r="B24" s="251"/>
      <c r="C24" s="252"/>
      <c r="D24" s="256"/>
      <c r="E24" s="253"/>
      <c r="F24" s="290"/>
      <c r="G24" s="254"/>
      <c r="H24" s="255">
        <f t="shared" si="0"/>
        <v>0</v>
      </c>
      <c r="I24" s="288"/>
      <c r="J24" s="54"/>
      <c r="M24" s="545" t="s">
        <v>79</v>
      </c>
      <c r="N24" s="546"/>
      <c r="O24" s="89"/>
      <c r="P24" s="540">
        <f>SUMIF(I3:I27,"&lt;&gt;",H3:H27)+SUMIF(R3:R23,"&lt;&gt;",Q3:Q23)</f>
        <v>0</v>
      </c>
      <c r="Q24" s="541"/>
      <c r="R24" s="542"/>
    </row>
    <row r="25" spans="2:19" ht="18.600000000000001" customHeight="1">
      <c r="B25" s="251"/>
      <c r="C25" s="252"/>
      <c r="D25" s="256"/>
      <c r="E25" s="253"/>
      <c r="F25" s="290"/>
      <c r="G25" s="254"/>
      <c r="H25" s="255">
        <f t="shared" si="0"/>
        <v>0</v>
      </c>
      <c r="I25" s="288"/>
      <c r="J25" s="54"/>
      <c r="M25" s="87" t="s">
        <v>78</v>
      </c>
      <c r="N25" s="86"/>
      <c r="O25" s="85"/>
      <c r="P25" s="540">
        <f>SUMIF(I3:I27,"",H3:H27)+SUMIF(R3:R23,"",Q3:Q23)</f>
        <v>0</v>
      </c>
      <c r="Q25" s="541"/>
      <c r="R25" s="542"/>
    </row>
    <row r="26" spans="2:19" ht="18.600000000000001" customHeight="1">
      <c r="B26" s="251"/>
      <c r="C26" s="252"/>
      <c r="D26" s="256"/>
      <c r="E26" s="253"/>
      <c r="F26" s="290"/>
      <c r="G26" s="254"/>
      <c r="H26" s="255">
        <f t="shared" si="0"/>
        <v>0</v>
      </c>
      <c r="I26" s="288"/>
      <c r="J26" s="54"/>
      <c r="M26" s="87" t="s">
        <v>67</v>
      </c>
      <c r="N26" s="86"/>
      <c r="O26" s="88">
        <v>0.1</v>
      </c>
      <c r="P26" s="540">
        <f>+P25*O26</f>
        <v>0</v>
      </c>
      <c r="Q26" s="541"/>
      <c r="R26" s="542"/>
    </row>
    <row r="27" spans="2:19" ht="18.600000000000001" customHeight="1">
      <c r="B27" s="257"/>
      <c r="C27" s="258"/>
      <c r="D27" s="259"/>
      <c r="E27" s="260"/>
      <c r="F27" s="290"/>
      <c r="G27" s="261"/>
      <c r="H27" s="262">
        <f t="shared" si="0"/>
        <v>0</v>
      </c>
      <c r="I27" s="289"/>
      <c r="J27" s="54"/>
      <c r="M27" s="87" t="s">
        <v>77</v>
      </c>
      <c r="N27" s="86"/>
      <c r="O27" s="85"/>
      <c r="P27" s="540">
        <f>SUM(P24:Q26)</f>
        <v>0</v>
      </c>
      <c r="Q27" s="541"/>
      <c r="R27" s="542"/>
    </row>
    <row r="28" spans="2:19" ht="18.600000000000001" customHeight="1">
      <c r="B28" s="263"/>
      <c r="C28" s="264"/>
      <c r="D28" s="264"/>
      <c r="E28" s="265"/>
      <c r="F28" s="266"/>
      <c r="G28" s="267"/>
      <c r="H28" s="267"/>
      <c r="I28" s="267"/>
      <c r="K28" s="543">
        <f>'　請　求　書　'!D5</f>
        <v>0</v>
      </c>
      <c r="L28" s="543"/>
      <c r="M28" s="543"/>
      <c r="N28" s="543"/>
      <c r="O28" s="515">
        <f>'　請　求　書　'!M4</f>
        <v>0</v>
      </c>
      <c r="P28" s="515"/>
      <c r="Q28" s="515"/>
      <c r="R28" s="515"/>
    </row>
  </sheetData>
  <sheetProtection sheet="1" objects="1" scenarios="1"/>
  <mergeCells count="9">
    <mergeCell ref="P27:R27"/>
    <mergeCell ref="O28:R28"/>
    <mergeCell ref="K28:N28"/>
    <mergeCell ref="O1:R1"/>
    <mergeCell ref="G1:L1"/>
    <mergeCell ref="M24:N24"/>
    <mergeCell ref="P24:R24"/>
    <mergeCell ref="P25:R25"/>
    <mergeCell ref="P26:R26"/>
  </mergeCells>
  <phoneticPr fontId="37"/>
  <dataValidations count="1">
    <dataValidation type="list" allowBlank="1" showInputMessage="1" showErrorMessage="1" sqref="I3:I27 R3:R23" xr:uid="{95EE29E9-00D3-45F1-9D1E-A71BD0529F7C}">
      <formula1>"非,他"</formula1>
    </dataValidation>
  </dataValidations>
  <printOptions horizontalCentered="1"/>
  <pageMargins left="0.38" right="0.41" top="0.86614173228346458" bottom="0.36" header="0.65" footer="0.3"/>
  <pageSetup paperSize="9" orientation="landscape" blackAndWhite="1" r:id="rId1"/>
  <headerFooter>
    <oddHeader>&amp;R&amp;"ＭＳ Ｐ明朝,標準"&amp;9改定日　2019.10. 1</oddHeader>
    <oddFooter>&amp;CＰ－　&amp;P</oddFooter>
  </headerFooter>
  <rowBreaks count="1" manualBreakCount="1">
    <brk id="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基本事項　</vt:lpstr>
      <vt:lpstr>  記　入　例  </vt:lpstr>
      <vt:lpstr>　請　求　書　</vt:lpstr>
      <vt:lpstr>請求明細書</vt:lpstr>
      <vt:lpstr>出来高調書（　　　部）</vt:lpstr>
      <vt:lpstr>仕向相殺明細書</vt:lpstr>
      <vt:lpstr>'  記　入　例  '!Print_Area</vt:lpstr>
      <vt:lpstr>'　請　求　書　'!Print_Area</vt:lpstr>
      <vt:lpstr>仕向相殺明細書!Print_Area</vt:lpstr>
      <vt:lpstr>'出来高調書（　　　部）'!Print_Area</vt:lpstr>
      <vt:lpstr>請求明細書!Print_Area</vt:lpstr>
      <vt:lpstr>'出来高調書（　　　部）'!Print_Titles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s-nishikawa</dc:creator>
  <cp:lastModifiedBy>tanimoto a</cp:lastModifiedBy>
  <cp:lastPrinted>2019-12-27T01:49:42Z</cp:lastPrinted>
  <dcterms:created xsi:type="dcterms:W3CDTF">2014-11-18T04:14:14Z</dcterms:created>
  <dcterms:modified xsi:type="dcterms:W3CDTF">2019-12-27T03:01:08Z</dcterms:modified>
</cp:coreProperties>
</file>